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Geheniau/Desktop/MILKY WAY METINGEN/"/>
    </mc:Choice>
  </mc:AlternateContent>
  <bookViews>
    <workbookView xWindow="15640" yWindow="4260" windowWidth="47240" windowHeight="273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5" i="1" l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6" i="1"/>
  <c r="K107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D13" i="1"/>
  <c r="AE6" i="1"/>
  <c r="AE44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F7" i="1"/>
  <c r="F6" i="1"/>
  <c r="AD44" i="1"/>
  <c r="AD20" i="1"/>
  <c r="AD17" i="1"/>
  <c r="AD16" i="1"/>
  <c r="G6" i="1"/>
  <c r="Y16" i="1"/>
  <c r="X16" i="1"/>
  <c r="D16" i="1"/>
  <c r="F16" i="1"/>
  <c r="G16" i="1"/>
  <c r="R16" i="1"/>
  <c r="S16" i="1"/>
  <c r="V16" i="1"/>
  <c r="T16" i="1"/>
  <c r="U16" i="1"/>
  <c r="H16" i="1"/>
  <c r="I16" i="1"/>
  <c r="J16" i="1"/>
  <c r="K16" i="1"/>
  <c r="L16" i="1"/>
  <c r="M16" i="1"/>
  <c r="N16" i="1"/>
  <c r="Q16" i="1"/>
  <c r="P16" i="1"/>
  <c r="O16" i="1"/>
  <c r="Y15" i="1"/>
  <c r="X15" i="1"/>
  <c r="D15" i="1"/>
  <c r="F15" i="1"/>
  <c r="G15" i="1"/>
  <c r="R15" i="1"/>
  <c r="S15" i="1"/>
  <c r="V15" i="1"/>
  <c r="T15" i="1"/>
  <c r="U15" i="1"/>
  <c r="H15" i="1"/>
  <c r="I15" i="1"/>
  <c r="J15" i="1"/>
  <c r="K15" i="1"/>
  <c r="L15" i="1"/>
  <c r="M15" i="1"/>
  <c r="N15" i="1"/>
  <c r="Q15" i="1"/>
  <c r="P15" i="1"/>
  <c r="O15" i="1"/>
  <c r="Y14" i="1"/>
  <c r="X14" i="1"/>
  <c r="D14" i="1"/>
  <c r="F14" i="1"/>
  <c r="G14" i="1"/>
  <c r="R14" i="1"/>
  <c r="S14" i="1"/>
  <c r="V14" i="1"/>
  <c r="T14" i="1"/>
  <c r="U14" i="1"/>
  <c r="H14" i="1"/>
  <c r="I14" i="1"/>
  <c r="J14" i="1"/>
  <c r="K14" i="1"/>
  <c r="L14" i="1"/>
  <c r="M14" i="1"/>
  <c r="N14" i="1"/>
  <c r="Q14" i="1"/>
  <c r="P14" i="1"/>
  <c r="O14" i="1"/>
  <c r="Y13" i="1"/>
  <c r="X13" i="1"/>
  <c r="D13" i="1"/>
  <c r="F13" i="1"/>
  <c r="G13" i="1"/>
  <c r="R13" i="1"/>
  <c r="S13" i="1"/>
  <c r="V13" i="1"/>
  <c r="T13" i="1"/>
  <c r="U13" i="1"/>
  <c r="H13" i="1"/>
  <c r="I13" i="1"/>
  <c r="J13" i="1"/>
  <c r="K13" i="1"/>
  <c r="L13" i="1"/>
  <c r="M13" i="1"/>
  <c r="N13" i="1"/>
  <c r="Q13" i="1"/>
  <c r="P13" i="1"/>
  <c r="O13" i="1"/>
  <c r="Y12" i="1"/>
  <c r="X12" i="1"/>
  <c r="D12" i="1"/>
  <c r="F12" i="1"/>
  <c r="G12" i="1"/>
  <c r="R12" i="1"/>
  <c r="S12" i="1"/>
  <c r="V12" i="1"/>
  <c r="T12" i="1"/>
  <c r="U12" i="1"/>
  <c r="H12" i="1"/>
  <c r="I12" i="1"/>
  <c r="J12" i="1"/>
  <c r="K12" i="1"/>
  <c r="L12" i="1"/>
  <c r="M12" i="1"/>
  <c r="N12" i="1"/>
  <c r="Q12" i="1"/>
  <c r="P12" i="1"/>
  <c r="O12" i="1"/>
  <c r="Y11" i="1"/>
  <c r="X11" i="1"/>
  <c r="D11" i="1"/>
  <c r="F11" i="1"/>
  <c r="G11" i="1"/>
  <c r="R11" i="1"/>
  <c r="S11" i="1"/>
  <c r="V11" i="1"/>
  <c r="T11" i="1"/>
  <c r="U11" i="1"/>
  <c r="H11" i="1"/>
  <c r="I11" i="1"/>
  <c r="J11" i="1"/>
  <c r="K11" i="1"/>
  <c r="L11" i="1"/>
  <c r="M11" i="1"/>
  <c r="N11" i="1"/>
  <c r="Q11" i="1"/>
  <c r="P11" i="1"/>
  <c r="O11" i="1"/>
  <c r="Y10" i="1"/>
  <c r="X10" i="1"/>
  <c r="D10" i="1"/>
  <c r="F10" i="1"/>
  <c r="G10" i="1"/>
  <c r="R10" i="1"/>
  <c r="S10" i="1"/>
  <c r="V10" i="1"/>
  <c r="T10" i="1"/>
  <c r="U10" i="1"/>
  <c r="H10" i="1"/>
  <c r="I10" i="1"/>
  <c r="J10" i="1"/>
  <c r="K10" i="1"/>
  <c r="L10" i="1"/>
  <c r="M10" i="1"/>
  <c r="N10" i="1"/>
  <c r="Q10" i="1"/>
  <c r="P10" i="1"/>
  <c r="O10" i="1"/>
  <c r="Y9" i="1"/>
  <c r="X9" i="1"/>
  <c r="D9" i="1"/>
  <c r="F9" i="1"/>
  <c r="G9" i="1"/>
  <c r="R9" i="1"/>
  <c r="S9" i="1"/>
  <c r="V9" i="1"/>
  <c r="T9" i="1"/>
  <c r="U9" i="1"/>
  <c r="H9" i="1"/>
  <c r="I9" i="1"/>
  <c r="J9" i="1"/>
  <c r="K9" i="1"/>
  <c r="L9" i="1"/>
  <c r="M9" i="1"/>
  <c r="N9" i="1"/>
  <c r="Q9" i="1"/>
  <c r="P9" i="1"/>
  <c r="O9" i="1"/>
  <c r="Y8" i="1"/>
  <c r="X8" i="1"/>
  <c r="D8" i="1"/>
  <c r="F8" i="1"/>
  <c r="G8" i="1"/>
  <c r="R8" i="1"/>
  <c r="S8" i="1"/>
  <c r="V8" i="1"/>
  <c r="T8" i="1"/>
  <c r="U8" i="1"/>
  <c r="H8" i="1"/>
  <c r="I8" i="1"/>
  <c r="J8" i="1"/>
  <c r="K8" i="1"/>
  <c r="L8" i="1"/>
  <c r="M8" i="1"/>
  <c r="N8" i="1"/>
  <c r="Q8" i="1"/>
  <c r="P8" i="1"/>
  <c r="O8" i="1"/>
  <c r="Y7" i="1"/>
  <c r="X7" i="1"/>
  <c r="D7" i="1"/>
  <c r="G7" i="1"/>
  <c r="R7" i="1"/>
  <c r="S7" i="1"/>
  <c r="V7" i="1"/>
  <c r="T7" i="1"/>
  <c r="U7" i="1"/>
  <c r="H7" i="1"/>
  <c r="I7" i="1"/>
  <c r="J7" i="1"/>
  <c r="K7" i="1"/>
  <c r="L7" i="1"/>
  <c r="M7" i="1"/>
  <c r="N7" i="1"/>
  <c r="Q7" i="1"/>
  <c r="P7" i="1"/>
  <c r="O7" i="1"/>
  <c r="Y6" i="1"/>
  <c r="X6" i="1"/>
  <c r="D6" i="1"/>
  <c r="R6" i="1"/>
  <c r="S6" i="1"/>
  <c r="V6" i="1"/>
  <c r="T6" i="1"/>
  <c r="U6" i="1"/>
  <c r="H6" i="1"/>
  <c r="I6" i="1"/>
  <c r="J6" i="1"/>
  <c r="K6" i="1"/>
  <c r="L6" i="1"/>
  <c r="M6" i="1"/>
  <c r="N6" i="1"/>
  <c r="Q6" i="1"/>
  <c r="P6" i="1"/>
  <c r="O6" i="1"/>
  <c r="Y126" i="1"/>
  <c r="X126" i="1"/>
  <c r="D126" i="1"/>
  <c r="F126" i="1"/>
  <c r="G126" i="1"/>
  <c r="R126" i="1"/>
  <c r="S126" i="1"/>
  <c r="V126" i="1"/>
  <c r="T126" i="1"/>
  <c r="U126" i="1"/>
  <c r="H126" i="1"/>
  <c r="I126" i="1"/>
  <c r="J126" i="1"/>
  <c r="L126" i="1"/>
  <c r="M126" i="1"/>
  <c r="N126" i="1"/>
  <c r="Q126" i="1"/>
  <c r="P126" i="1"/>
  <c r="O126" i="1"/>
  <c r="Y125" i="1"/>
  <c r="X125" i="1"/>
  <c r="D125" i="1"/>
  <c r="F125" i="1"/>
  <c r="G125" i="1"/>
  <c r="R125" i="1"/>
  <c r="S125" i="1"/>
  <c r="V125" i="1"/>
  <c r="T125" i="1"/>
  <c r="U125" i="1"/>
  <c r="H125" i="1"/>
  <c r="I125" i="1"/>
  <c r="J125" i="1"/>
  <c r="L125" i="1"/>
  <c r="M125" i="1"/>
  <c r="N125" i="1"/>
  <c r="Q125" i="1"/>
  <c r="P125" i="1"/>
  <c r="O125" i="1"/>
  <c r="Y124" i="1"/>
  <c r="X124" i="1"/>
  <c r="D124" i="1"/>
  <c r="F124" i="1"/>
  <c r="G124" i="1"/>
  <c r="R124" i="1"/>
  <c r="S124" i="1"/>
  <c r="V124" i="1"/>
  <c r="T124" i="1"/>
  <c r="U124" i="1"/>
  <c r="H124" i="1"/>
  <c r="I124" i="1"/>
  <c r="J124" i="1"/>
  <c r="L124" i="1"/>
  <c r="M124" i="1"/>
  <c r="N124" i="1"/>
  <c r="Q124" i="1"/>
  <c r="P124" i="1"/>
  <c r="O124" i="1"/>
  <c r="Y123" i="1"/>
  <c r="X123" i="1"/>
  <c r="D123" i="1"/>
  <c r="F123" i="1"/>
  <c r="G123" i="1"/>
  <c r="R123" i="1"/>
  <c r="S123" i="1"/>
  <c r="V123" i="1"/>
  <c r="T123" i="1"/>
  <c r="U123" i="1"/>
  <c r="H123" i="1"/>
  <c r="I123" i="1"/>
  <c r="J123" i="1"/>
  <c r="L123" i="1"/>
  <c r="M123" i="1"/>
  <c r="N123" i="1"/>
  <c r="Q123" i="1"/>
  <c r="P123" i="1"/>
  <c r="O123" i="1"/>
  <c r="Y122" i="1"/>
  <c r="X122" i="1"/>
  <c r="D122" i="1"/>
  <c r="F122" i="1"/>
  <c r="G122" i="1"/>
  <c r="R122" i="1"/>
  <c r="S122" i="1"/>
  <c r="V122" i="1"/>
  <c r="T122" i="1"/>
  <c r="U122" i="1"/>
  <c r="H122" i="1"/>
  <c r="I122" i="1"/>
  <c r="J122" i="1"/>
  <c r="L122" i="1"/>
  <c r="M122" i="1"/>
  <c r="N122" i="1"/>
  <c r="Q122" i="1"/>
  <c r="P122" i="1"/>
  <c r="O122" i="1"/>
  <c r="Y121" i="1"/>
  <c r="X121" i="1"/>
  <c r="D121" i="1"/>
  <c r="F121" i="1"/>
  <c r="G121" i="1"/>
  <c r="R121" i="1"/>
  <c r="S121" i="1"/>
  <c r="V121" i="1"/>
  <c r="T121" i="1"/>
  <c r="U121" i="1"/>
  <c r="H121" i="1"/>
  <c r="I121" i="1"/>
  <c r="J121" i="1"/>
  <c r="L121" i="1"/>
  <c r="M121" i="1"/>
  <c r="N121" i="1"/>
  <c r="Q121" i="1"/>
  <c r="P121" i="1"/>
  <c r="O121" i="1"/>
  <c r="Y120" i="1"/>
  <c r="X120" i="1"/>
  <c r="D120" i="1"/>
  <c r="F120" i="1"/>
  <c r="G120" i="1"/>
  <c r="R120" i="1"/>
  <c r="S120" i="1"/>
  <c r="V120" i="1"/>
  <c r="T120" i="1"/>
  <c r="U120" i="1"/>
  <c r="H120" i="1"/>
  <c r="I120" i="1"/>
  <c r="J120" i="1"/>
  <c r="L120" i="1"/>
  <c r="M120" i="1"/>
  <c r="N120" i="1"/>
  <c r="Q120" i="1"/>
  <c r="P120" i="1"/>
  <c r="O120" i="1"/>
  <c r="Y119" i="1"/>
  <c r="X119" i="1"/>
  <c r="D119" i="1"/>
  <c r="F119" i="1"/>
  <c r="G119" i="1"/>
  <c r="R119" i="1"/>
  <c r="S119" i="1"/>
  <c r="V119" i="1"/>
  <c r="T119" i="1"/>
  <c r="U119" i="1"/>
  <c r="H119" i="1"/>
  <c r="I119" i="1"/>
  <c r="J119" i="1"/>
  <c r="L119" i="1"/>
  <c r="M119" i="1"/>
  <c r="N119" i="1"/>
  <c r="Q119" i="1"/>
  <c r="P119" i="1"/>
  <c r="O119" i="1"/>
  <c r="Y118" i="1"/>
  <c r="X118" i="1"/>
  <c r="D118" i="1"/>
  <c r="F118" i="1"/>
  <c r="G118" i="1"/>
  <c r="R118" i="1"/>
  <c r="S118" i="1"/>
  <c r="V118" i="1"/>
  <c r="T118" i="1"/>
  <c r="U118" i="1"/>
  <c r="H118" i="1"/>
  <c r="I118" i="1"/>
  <c r="J118" i="1"/>
  <c r="L118" i="1"/>
  <c r="M118" i="1"/>
  <c r="N118" i="1"/>
  <c r="Q118" i="1"/>
  <c r="P118" i="1"/>
  <c r="O118" i="1"/>
  <c r="Y117" i="1"/>
  <c r="X117" i="1"/>
  <c r="D117" i="1"/>
  <c r="F117" i="1"/>
  <c r="G117" i="1"/>
  <c r="R117" i="1"/>
  <c r="S117" i="1"/>
  <c r="V117" i="1"/>
  <c r="T117" i="1"/>
  <c r="U117" i="1"/>
  <c r="H117" i="1"/>
  <c r="I117" i="1"/>
  <c r="J117" i="1"/>
  <c r="L117" i="1"/>
  <c r="M117" i="1"/>
  <c r="N117" i="1"/>
  <c r="Q117" i="1"/>
  <c r="P117" i="1"/>
  <c r="O117" i="1"/>
  <c r="Y116" i="1"/>
  <c r="X116" i="1"/>
  <c r="D116" i="1"/>
  <c r="F116" i="1"/>
  <c r="G116" i="1"/>
  <c r="R116" i="1"/>
  <c r="S116" i="1"/>
  <c r="V116" i="1"/>
  <c r="T116" i="1"/>
  <c r="U116" i="1"/>
  <c r="H116" i="1"/>
  <c r="I116" i="1"/>
  <c r="J116" i="1"/>
  <c r="L116" i="1"/>
  <c r="M116" i="1"/>
  <c r="N116" i="1"/>
  <c r="Q116" i="1"/>
  <c r="P116" i="1"/>
  <c r="O116" i="1"/>
  <c r="Y115" i="1"/>
  <c r="X115" i="1"/>
  <c r="D115" i="1"/>
  <c r="F115" i="1"/>
  <c r="G115" i="1"/>
  <c r="R115" i="1"/>
  <c r="S115" i="1"/>
  <c r="V115" i="1"/>
  <c r="T115" i="1"/>
  <c r="U115" i="1"/>
  <c r="H115" i="1"/>
  <c r="I115" i="1"/>
  <c r="J115" i="1"/>
  <c r="L115" i="1"/>
  <c r="M115" i="1"/>
  <c r="N115" i="1"/>
  <c r="Q115" i="1"/>
  <c r="P115" i="1"/>
  <c r="O115" i="1"/>
  <c r="Y114" i="1"/>
  <c r="X114" i="1"/>
  <c r="D114" i="1"/>
  <c r="F114" i="1"/>
  <c r="G114" i="1"/>
  <c r="R114" i="1"/>
  <c r="S114" i="1"/>
  <c r="V114" i="1"/>
  <c r="T114" i="1"/>
  <c r="U114" i="1"/>
  <c r="H114" i="1"/>
  <c r="I114" i="1"/>
  <c r="J114" i="1"/>
  <c r="L114" i="1"/>
  <c r="M114" i="1"/>
  <c r="N114" i="1"/>
  <c r="Q114" i="1"/>
  <c r="P114" i="1"/>
  <c r="O114" i="1"/>
  <c r="Y113" i="1"/>
  <c r="X113" i="1"/>
  <c r="D113" i="1"/>
  <c r="F113" i="1"/>
  <c r="G113" i="1"/>
  <c r="R113" i="1"/>
  <c r="S113" i="1"/>
  <c r="V113" i="1"/>
  <c r="T113" i="1"/>
  <c r="U113" i="1"/>
  <c r="H113" i="1"/>
  <c r="I113" i="1"/>
  <c r="J113" i="1"/>
  <c r="L113" i="1"/>
  <c r="M113" i="1"/>
  <c r="N113" i="1"/>
  <c r="Q113" i="1"/>
  <c r="P113" i="1"/>
  <c r="O113" i="1"/>
  <c r="Y112" i="1"/>
  <c r="X112" i="1"/>
  <c r="D112" i="1"/>
  <c r="F112" i="1"/>
  <c r="G112" i="1"/>
  <c r="R112" i="1"/>
  <c r="S112" i="1"/>
  <c r="V112" i="1"/>
  <c r="T112" i="1"/>
  <c r="U112" i="1"/>
  <c r="H112" i="1"/>
  <c r="I112" i="1"/>
  <c r="J112" i="1"/>
  <c r="K112" i="1"/>
  <c r="L112" i="1"/>
  <c r="M112" i="1"/>
  <c r="N112" i="1"/>
  <c r="Q112" i="1"/>
  <c r="P112" i="1"/>
  <c r="O112" i="1"/>
  <c r="Y111" i="1"/>
  <c r="X111" i="1"/>
  <c r="D111" i="1"/>
  <c r="F111" i="1"/>
  <c r="G111" i="1"/>
  <c r="R111" i="1"/>
  <c r="S111" i="1"/>
  <c r="V111" i="1"/>
  <c r="T111" i="1"/>
  <c r="U111" i="1"/>
  <c r="H111" i="1"/>
  <c r="I111" i="1"/>
  <c r="J111" i="1"/>
  <c r="K111" i="1"/>
  <c r="L111" i="1"/>
  <c r="M111" i="1"/>
  <c r="N111" i="1"/>
  <c r="Q111" i="1"/>
  <c r="P111" i="1"/>
  <c r="O111" i="1"/>
  <c r="Y110" i="1"/>
  <c r="X110" i="1"/>
  <c r="D110" i="1"/>
  <c r="F110" i="1"/>
  <c r="G110" i="1"/>
  <c r="R110" i="1"/>
  <c r="S110" i="1"/>
  <c r="V110" i="1"/>
  <c r="T110" i="1"/>
  <c r="U110" i="1"/>
  <c r="H110" i="1"/>
  <c r="I110" i="1"/>
  <c r="J110" i="1"/>
  <c r="K110" i="1"/>
  <c r="L110" i="1"/>
  <c r="M110" i="1"/>
  <c r="N110" i="1"/>
  <c r="Q110" i="1"/>
  <c r="P110" i="1"/>
  <c r="O110" i="1"/>
  <c r="Y109" i="1"/>
  <c r="X109" i="1"/>
  <c r="D109" i="1"/>
  <c r="F109" i="1"/>
  <c r="G109" i="1"/>
  <c r="R109" i="1"/>
  <c r="S109" i="1"/>
  <c r="V109" i="1"/>
  <c r="T109" i="1"/>
  <c r="U109" i="1"/>
  <c r="H109" i="1"/>
  <c r="I109" i="1"/>
  <c r="J109" i="1"/>
  <c r="K109" i="1"/>
  <c r="L109" i="1"/>
  <c r="M109" i="1"/>
  <c r="N109" i="1"/>
  <c r="Q109" i="1"/>
  <c r="P109" i="1"/>
  <c r="O109" i="1"/>
  <c r="Y108" i="1"/>
  <c r="X108" i="1"/>
  <c r="D108" i="1"/>
  <c r="F108" i="1"/>
  <c r="G108" i="1"/>
  <c r="R108" i="1"/>
  <c r="S108" i="1"/>
  <c r="V108" i="1"/>
  <c r="T108" i="1"/>
  <c r="U108" i="1"/>
  <c r="H108" i="1"/>
  <c r="I108" i="1"/>
  <c r="J108" i="1"/>
  <c r="K108" i="1"/>
  <c r="L108" i="1"/>
  <c r="M108" i="1"/>
  <c r="N108" i="1"/>
  <c r="Q108" i="1"/>
  <c r="P108" i="1"/>
  <c r="O108" i="1"/>
  <c r="Y107" i="1"/>
  <c r="X107" i="1"/>
  <c r="D107" i="1"/>
  <c r="F107" i="1"/>
  <c r="G107" i="1"/>
  <c r="R107" i="1"/>
  <c r="S107" i="1"/>
  <c r="V107" i="1"/>
  <c r="T107" i="1"/>
  <c r="U107" i="1"/>
  <c r="H107" i="1"/>
  <c r="I107" i="1"/>
  <c r="J107" i="1"/>
  <c r="L107" i="1"/>
  <c r="M107" i="1"/>
  <c r="N107" i="1"/>
  <c r="Q107" i="1"/>
  <c r="P107" i="1"/>
  <c r="O107" i="1"/>
  <c r="Y106" i="1"/>
  <c r="X106" i="1"/>
  <c r="D106" i="1"/>
  <c r="F106" i="1"/>
  <c r="G106" i="1"/>
  <c r="R106" i="1"/>
  <c r="S106" i="1"/>
  <c r="V106" i="1"/>
  <c r="T106" i="1"/>
  <c r="U106" i="1"/>
  <c r="H106" i="1"/>
  <c r="I106" i="1"/>
  <c r="J106" i="1"/>
  <c r="K106" i="1"/>
  <c r="L106" i="1"/>
  <c r="M106" i="1"/>
  <c r="N106" i="1"/>
  <c r="Q106" i="1"/>
  <c r="P106" i="1"/>
  <c r="O106" i="1"/>
  <c r="Y105" i="1"/>
  <c r="X105" i="1"/>
  <c r="D105" i="1"/>
  <c r="F105" i="1"/>
  <c r="G105" i="1"/>
  <c r="R105" i="1"/>
  <c r="S105" i="1"/>
  <c r="V105" i="1"/>
  <c r="T105" i="1"/>
  <c r="U105" i="1"/>
  <c r="H105" i="1"/>
  <c r="I105" i="1"/>
  <c r="J105" i="1"/>
  <c r="K105" i="1"/>
  <c r="L105" i="1"/>
  <c r="M105" i="1"/>
  <c r="N105" i="1"/>
  <c r="Q105" i="1"/>
  <c r="P105" i="1"/>
  <c r="O105" i="1"/>
  <c r="Y104" i="1"/>
  <c r="X104" i="1"/>
  <c r="D104" i="1"/>
  <c r="F104" i="1"/>
  <c r="G104" i="1"/>
  <c r="R104" i="1"/>
  <c r="S104" i="1"/>
  <c r="V104" i="1"/>
  <c r="T104" i="1"/>
  <c r="U104" i="1"/>
  <c r="H104" i="1"/>
  <c r="I104" i="1"/>
  <c r="J104" i="1"/>
  <c r="K104" i="1"/>
  <c r="L104" i="1"/>
  <c r="M104" i="1"/>
  <c r="N104" i="1"/>
  <c r="Q104" i="1"/>
  <c r="P104" i="1"/>
  <c r="O104" i="1"/>
  <c r="Y103" i="1"/>
  <c r="X103" i="1"/>
  <c r="D103" i="1"/>
  <c r="F103" i="1"/>
  <c r="G103" i="1"/>
  <c r="R103" i="1"/>
  <c r="S103" i="1"/>
  <c r="V103" i="1"/>
  <c r="T103" i="1"/>
  <c r="U103" i="1"/>
  <c r="H103" i="1"/>
  <c r="I103" i="1"/>
  <c r="J103" i="1"/>
  <c r="K103" i="1"/>
  <c r="L103" i="1"/>
  <c r="M103" i="1"/>
  <c r="N103" i="1"/>
  <c r="Q103" i="1"/>
  <c r="P103" i="1"/>
  <c r="O103" i="1"/>
  <c r="Y102" i="1"/>
  <c r="X102" i="1"/>
  <c r="D102" i="1"/>
  <c r="F102" i="1"/>
  <c r="G102" i="1"/>
  <c r="R102" i="1"/>
  <c r="S102" i="1"/>
  <c r="V102" i="1"/>
  <c r="T102" i="1"/>
  <c r="U102" i="1"/>
  <c r="H102" i="1"/>
  <c r="I102" i="1"/>
  <c r="J102" i="1"/>
  <c r="K102" i="1"/>
  <c r="L102" i="1"/>
  <c r="M102" i="1"/>
  <c r="N102" i="1"/>
  <c r="Q102" i="1"/>
  <c r="P102" i="1"/>
  <c r="O102" i="1"/>
  <c r="Y101" i="1"/>
  <c r="X101" i="1"/>
  <c r="D101" i="1"/>
  <c r="F101" i="1"/>
  <c r="G101" i="1"/>
  <c r="R101" i="1"/>
  <c r="S101" i="1"/>
  <c r="V101" i="1"/>
  <c r="T101" i="1"/>
  <c r="U101" i="1"/>
  <c r="H101" i="1"/>
  <c r="I101" i="1"/>
  <c r="J101" i="1"/>
  <c r="K101" i="1"/>
  <c r="L101" i="1"/>
  <c r="M101" i="1"/>
  <c r="N101" i="1"/>
  <c r="Q101" i="1"/>
  <c r="P101" i="1"/>
  <c r="O101" i="1"/>
  <c r="Y100" i="1"/>
  <c r="X100" i="1"/>
  <c r="D100" i="1"/>
  <c r="F100" i="1"/>
  <c r="G100" i="1"/>
  <c r="R100" i="1"/>
  <c r="S100" i="1"/>
  <c r="V100" i="1"/>
  <c r="T100" i="1"/>
  <c r="U100" i="1"/>
  <c r="H100" i="1"/>
  <c r="I100" i="1"/>
  <c r="J100" i="1"/>
  <c r="K100" i="1"/>
  <c r="L100" i="1"/>
  <c r="M100" i="1"/>
  <c r="N100" i="1"/>
  <c r="Q100" i="1"/>
  <c r="P100" i="1"/>
  <c r="O100" i="1"/>
  <c r="Y99" i="1"/>
  <c r="X99" i="1"/>
  <c r="D99" i="1"/>
  <c r="F99" i="1"/>
  <c r="G99" i="1"/>
  <c r="R99" i="1"/>
  <c r="S99" i="1"/>
  <c r="V99" i="1"/>
  <c r="T99" i="1"/>
  <c r="U99" i="1"/>
  <c r="H99" i="1"/>
  <c r="I99" i="1"/>
  <c r="J99" i="1"/>
  <c r="K99" i="1"/>
  <c r="L99" i="1"/>
  <c r="M99" i="1"/>
  <c r="N99" i="1"/>
  <c r="Q99" i="1"/>
  <c r="P99" i="1"/>
  <c r="O99" i="1"/>
  <c r="Y98" i="1"/>
  <c r="X98" i="1"/>
  <c r="D98" i="1"/>
  <c r="F98" i="1"/>
  <c r="G98" i="1"/>
  <c r="R98" i="1"/>
  <c r="S98" i="1"/>
  <c r="V98" i="1"/>
  <c r="T98" i="1"/>
  <c r="U98" i="1"/>
  <c r="H98" i="1"/>
  <c r="I98" i="1"/>
  <c r="J98" i="1"/>
  <c r="K98" i="1"/>
  <c r="L98" i="1"/>
  <c r="M98" i="1"/>
  <c r="N98" i="1"/>
  <c r="Q98" i="1"/>
  <c r="P98" i="1"/>
  <c r="O98" i="1"/>
  <c r="Y97" i="1"/>
  <c r="X97" i="1"/>
  <c r="D97" i="1"/>
  <c r="F97" i="1"/>
  <c r="G97" i="1"/>
  <c r="R97" i="1"/>
  <c r="S97" i="1"/>
  <c r="V97" i="1"/>
  <c r="T97" i="1"/>
  <c r="U97" i="1"/>
  <c r="H97" i="1"/>
  <c r="I97" i="1"/>
  <c r="J97" i="1"/>
  <c r="K97" i="1"/>
  <c r="L97" i="1"/>
  <c r="M97" i="1"/>
  <c r="N97" i="1"/>
  <c r="Q97" i="1"/>
  <c r="P97" i="1"/>
  <c r="O97" i="1"/>
  <c r="Y96" i="1"/>
  <c r="X96" i="1"/>
  <c r="D96" i="1"/>
  <c r="F96" i="1"/>
  <c r="G96" i="1"/>
  <c r="R96" i="1"/>
  <c r="S96" i="1"/>
  <c r="V96" i="1"/>
  <c r="T96" i="1"/>
  <c r="U96" i="1"/>
  <c r="H96" i="1"/>
  <c r="I96" i="1"/>
  <c r="J96" i="1"/>
  <c r="K96" i="1"/>
  <c r="L96" i="1"/>
  <c r="M96" i="1"/>
  <c r="N96" i="1"/>
  <c r="Q96" i="1"/>
  <c r="P96" i="1"/>
  <c r="O96" i="1"/>
  <c r="Y95" i="1"/>
  <c r="X95" i="1"/>
  <c r="D95" i="1"/>
  <c r="F95" i="1"/>
  <c r="G95" i="1"/>
  <c r="R95" i="1"/>
  <c r="S95" i="1"/>
  <c r="V95" i="1"/>
  <c r="T95" i="1"/>
  <c r="U95" i="1"/>
  <c r="H95" i="1"/>
  <c r="I95" i="1"/>
  <c r="J95" i="1"/>
  <c r="K95" i="1"/>
  <c r="L95" i="1"/>
  <c r="M95" i="1"/>
  <c r="N95" i="1"/>
  <c r="Q95" i="1"/>
  <c r="P95" i="1"/>
  <c r="O95" i="1"/>
  <c r="Y94" i="1"/>
  <c r="X94" i="1"/>
  <c r="D94" i="1"/>
  <c r="F94" i="1"/>
  <c r="G94" i="1"/>
  <c r="R94" i="1"/>
  <c r="S94" i="1"/>
  <c r="V94" i="1"/>
  <c r="T94" i="1"/>
  <c r="U94" i="1"/>
  <c r="H94" i="1"/>
  <c r="I94" i="1"/>
  <c r="J94" i="1"/>
  <c r="K94" i="1"/>
  <c r="L94" i="1"/>
  <c r="M94" i="1"/>
  <c r="N94" i="1"/>
  <c r="Q94" i="1"/>
  <c r="P94" i="1"/>
  <c r="O94" i="1"/>
  <c r="Y93" i="1"/>
  <c r="X93" i="1"/>
  <c r="D93" i="1"/>
  <c r="F93" i="1"/>
  <c r="G93" i="1"/>
  <c r="R93" i="1"/>
  <c r="S93" i="1"/>
  <c r="V93" i="1"/>
  <c r="T93" i="1"/>
  <c r="U93" i="1"/>
  <c r="H93" i="1"/>
  <c r="I93" i="1"/>
  <c r="J93" i="1"/>
  <c r="K93" i="1"/>
  <c r="L93" i="1"/>
  <c r="M93" i="1"/>
  <c r="N93" i="1"/>
  <c r="Q93" i="1"/>
  <c r="P93" i="1"/>
  <c r="O93" i="1"/>
  <c r="Y92" i="1"/>
  <c r="X92" i="1"/>
  <c r="D92" i="1"/>
  <c r="F92" i="1"/>
  <c r="G92" i="1"/>
  <c r="R92" i="1"/>
  <c r="S92" i="1"/>
  <c r="V92" i="1"/>
  <c r="T92" i="1"/>
  <c r="U92" i="1"/>
  <c r="H92" i="1"/>
  <c r="I92" i="1"/>
  <c r="J92" i="1"/>
  <c r="K92" i="1"/>
  <c r="L92" i="1"/>
  <c r="M92" i="1"/>
  <c r="N92" i="1"/>
  <c r="Q92" i="1"/>
  <c r="P92" i="1"/>
  <c r="O92" i="1"/>
  <c r="Y91" i="1"/>
  <c r="X91" i="1"/>
  <c r="D91" i="1"/>
  <c r="F91" i="1"/>
  <c r="G91" i="1"/>
  <c r="R91" i="1"/>
  <c r="S91" i="1"/>
  <c r="V91" i="1"/>
  <c r="T91" i="1"/>
  <c r="U91" i="1"/>
  <c r="H91" i="1"/>
  <c r="I91" i="1"/>
  <c r="J91" i="1"/>
  <c r="K91" i="1"/>
  <c r="L91" i="1"/>
  <c r="M91" i="1"/>
  <c r="N91" i="1"/>
  <c r="Q91" i="1"/>
  <c r="P91" i="1"/>
  <c r="O91" i="1"/>
  <c r="Y90" i="1"/>
  <c r="X90" i="1"/>
  <c r="D90" i="1"/>
  <c r="F90" i="1"/>
  <c r="G90" i="1"/>
  <c r="R90" i="1"/>
  <c r="S90" i="1"/>
  <c r="V90" i="1"/>
  <c r="T90" i="1"/>
  <c r="U90" i="1"/>
  <c r="H90" i="1"/>
  <c r="I90" i="1"/>
  <c r="J90" i="1"/>
  <c r="K90" i="1"/>
  <c r="L90" i="1"/>
  <c r="M90" i="1"/>
  <c r="N90" i="1"/>
  <c r="Q90" i="1"/>
  <c r="P90" i="1"/>
  <c r="O90" i="1"/>
  <c r="Y89" i="1"/>
  <c r="X89" i="1"/>
  <c r="D89" i="1"/>
  <c r="F89" i="1"/>
  <c r="G89" i="1"/>
  <c r="R89" i="1"/>
  <c r="S89" i="1"/>
  <c r="V89" i="1"/>
  <c r="T89" i="1"/>
  <c r="U89" i="1"/>
  <c r="H89" i="1"/>
  <c r="I89" i="1"/>
  <c r="J89" i="1"/>
  <c r="K89" i="1"/>
  <c r="L89" i="1"/>
  <c r="M89" i="1"/>
  <c r="N89" i="1"/>
  <c r="Q89" i="1"/>
  <c r="P89" i="1"/>
  <c r="O89" i="1"/>
  <c r="Y88" i="1"/>
  <c r="X88" i="1"/>
  <c r="D88" i="1"/>
  <c r="F88" i="1"/>
  <c r="G88" i="1"/>
  <c r="R88" i="1"/>
  <c r="S88" i="1"/>
  <c r="V88" i="1"/>
  <c r="T88" i="1"/>
  <c r="U88" i="1"/>
  <c r="H88" i="1"/>
  <c r="I88" i="1"/>
  <c r="J88" i="1"/>
  <c r="K88" i="1"/>
  <c r="L88" i="1"/>
  <c r="M88" i="1"/>
  <c r="N88" i="1"/>
  <c r="Q88" i="1"/>
  <c r="P88" i="1"/>
  <c r="O88" i="1"/>
  <c r="Y87" i="1"/>
  <c r="X87" i="1"/>
  <c r="D87" i="1"/>
  <c r="F87" i="1"/>
  <c r="G87" i="1"/>
  <c r="R87" i="1"/>
  <c r="S87" i="1"/>
  <c r="V87" i="1"/>
  <c r="T87" i="1"/>
  <c r="U87" i="1"/>
  <c r="H87" i="1"/>
  <c r="I87" i="1"/>
  <c r="J87" i="1"/>
  <c r="K87" i="1"/>
  <c r="L87" i="1"/>
  <c r="M87" i="1"/>
  <c r="N87" i="1"/>
  <c r="Q87" i="1"/>
  <c r="P87" i="1"/>
  <c r="O87" i="1"/>
  <c r="Y86" i="1"/>
  <c r="X86" i="1"/>
  <c r="D86" i="1"/>
  <c r="F86" i="1"/>
  <c r="G86" i="1"/>
  <c r="R86" i="1"/>
  <c r="S86" i="1"/>
  <c r="V86" i="1"/>
  <c r="T86" i="1"/>
  <c r="U86" i="1"/>
  <c r="H86" i="1"/>
  <c r="I86" i="1"/>
  <c r="J86" i="1"/>
  <c r="K86" i="1"/>
  <c r="L86" i="1"/>
  <c r="M86" i="1"/>
  <c r="N86" i="1"/>
  <c r="Q86" i="1"/>
  <c r="P86" i="1"/>
  <c r="O86" i="1"/>
  <c r="Y85" i="1"/>
  <c r="X85" i="1"/>
  <c r="D85" i="1"/>
  <c r="F85" i="1"/>
  <c r="G85" i="1"/>
  <c r="R85" i="1"/>
  <c r="S85" i="1"/>
  <c r="V85" i="1"/>
  <c r="T85" i="1"/>
  <c r="U85" i="1"/>
  <c r="H85" i="1"/>
  <c r="I85" i="1"/>
  <c r="J85" i="1"/>
  <c r="K85" i="1"/>
  <c r="L85" i="1"/>
  <c r="M85" i="1"/>
  <c r="N85" i="1"/>
  <c r="Q85" i="1"/>
  <c r="P85" i="1"/>
  <c r="O85" i="1"/>
  <c r="Y84" i="1"/>
  <c r="X84" i="1"/>
  <c r="D84" i="1"/>
  <c r="F84" i="1"/>
  <c r="G84" i="1"/>
  <c r="R84" i="1"/>
  <c r="S84" i="1"/>
  <c r="V84" i="1"/>
  <c r="T84" i="1"/>
  <c r="U84" i="1"/>
  <c r="H84" i="1"/>
  <c r="I84" i="1"/>
  <c r="J84" i="1"/>
  <c r="K84" i="1"/>
  <c r="L84" i="1"/>
  <c r="M84" i="1"/>
  <c r="N84" i="1"/>
  <c r="Q84" i="1"/>
  <c r="P84" i="1"/>
  <c r="O84" i="1"/>
  <c r="Y83" i="1"/>
  <c r="X83" i="1"/>
  <c r="D83" i="1"/>
  <c r="F83" i="1"/>
  <c r="G83" i="1"/>
  <c r="R83" i="1"/>
  <c r="S83" i="1"/>
  <c r="V83" i="1"/>
  <c r="T83" i="1"/>
  <c r="U83" i="1"/>
  <c r="H83" i="1"/>
  <c r="I83" i="1"/>
  <c r="J83" i="1"/>
  <c r="K83" i="1"/>
  <c r="L83" i="1"/>
  <c r="M83" i="1"/>
  <c r="N83" i="1"/>
  <c r="Q83" i="1"/>
  <c r="P83" i="1"/>
  <c r="O83" i="1"/>
  <c r="Y82" i="1"/>
  <c r="X82" i="1"/>
  <c r="D82" i="1"/>
  <c r="F82" i="1"/>
  <c r="G82" i="1"/>
  <c r="R82" i="1"/>
  <c r="S82" i="1"/>
  <c r="V82" i="1"/>
  <c r="T82" i="1"/>
  <c r="U82" i="1"/>
  <c r="H82" i="1"/>
  <c r="I82" i="1"/>
  <c r="J82" i="1"/>
  <c r="K82" i="1"/>
  <c r="L82" i="1"/>
  <c r="M82" i="1"/>
  <c r="N82" i="1"/>
  <c r="Q82" i="1"/>
  <c r="P82" i="1"/>
  <c r="O82" i="1"/>
  <c r="Y81" i="1"/>
  <c r="X81" i="1"/>
  <c r="D81" i="1"/>
  <c r="F81" i="1"/>
  <c r="G81" i="1"/>
  <c r="R81" i="1"/>
  <c r="S81" i="1"/>
  <c r="V81" i="1"/>
  <c r="T81" i="1"/>
  <c r="U81" i="1"/>
  <c r="H81" i="1"/>
  <c r="I81" i="1"/>
  <c r="J81" i="1"/>
  <c r="K81" i="1"/>
  <c r="L81" i="1"/>
  <c r="M81" i="1"/>
  <c r="N81" i="1"/>
  <c r="Q81" i="1"/>
  <c r="P81" i="1"/>
  <c r="O81" i="1"/>
  <c r="Y80" i="1"/>
  <c r="X80" i="1"/>
  <c r="D80" i="1"/>
  <c r="F80" i="1"/>
  <c r="G80" i="1"/>
  <c r="R80" i="1"/>
  <c r="S80" i="1"/>
  <c r="V80" i="1"/>
  <c r="T80" i="1"/>
  <c r="U80" i="1"/>
  <c r="H80" i="1"/>
  <c r="I80" i="1"/>
  <c r="J80" i="1"/>
  <c r="K80" i="1"/>
  <c r="L80" i="1"/>
  <c r="M80" i="1"/>
  <c r="N80" i="1"/>
  <c r="Q80" i="1"/>
  <c r="P80" i="1"/>
  <c r="O80" i="1"/>
  <c r="Y79" i="1"/>
  <c r="X79" i="1"/>
  <c r="D79" i="1"/>
  <c r="F79" i="1"/>
  <c r="G79" i="1"/>
  <c r="R79" i="1"/>
  <c r="S79" i="1"/>
  <c r="V79" i="1"/>
  <c r="T79" i="1"/>
  <c r="U79" i="1"/>
  <c r="H79" i="1"/>
  <c r="I79" i="1"/>
  <c r="J79" i="1"/>
  <c r="K79" i="1"/>
  <c r="L79" i="1"/>
  <c r="M79" i="1"/>
  <c r="N79" i="1"/>
  <c r="Q79" i="1"/>
  <c r="P79" i="1"/>
  <c r="O79" i="1"/>
  <c r="Y78" i="1"/>
  <c r="X78" i="1"/>
  <c r="D78" i="1"/>
  <c r="F78" i="1"/>
  <c r="G78" i="1"/>
  <c r="R78" i="1"/>
  <c r="S78" i="1"/>
  <c r="V78" i="1"/>
  <c r="T78" i="1"/>
  <c r="U78" i="1"/>
  <c r="H78" i="1"/>
  <c r="I78" i="1"/>
  <c r="J78" i="1"/>
  <c r="K78" i="1"/>
  <c r="L78" i="1"/>
  <c r="M78" i="1"/>
  <c r="N78" i="1"/>
  <c r="Q78" i="1"/>
  <c r="P78" i="1"/>
  <c r="O78" i="1"/>
  <c r="Y77" i="1"/>
  <c r="X77" i="1"/>
  <c r="D77" i="1"/>
  <c r="F77" i="1"/>
  <c r="G77" i="1"/>
  <c r="R77" i="1"/>
  <c r="S77" i="1"/>
  <c r="V77" i="1"/>
  <c r="T77" i="1"/>
  <c r="U77" i="1"/>
  <c r="H77" i="1"/>
  <c r="I77" i="1"/>
  <c r="J77" i="1"/>
  <c r="K77" i="1"/>
  <c r="L77" i="1"/>
  <c r="M77" i="1"/>
  <c r="N77" i="1"/>
  <c r="Q77" i="1"/>
  <c r="P77" i="1"/>
  <c r="O77" i="1"/>
  <c r="Y76" i="1"/>
  <c r="X76" i="1"/>
  <c r="D76" i="1"/>
  <c r="F76" i="1"/>
  <c r="G76" i="1"/>
  <c r="R76" i="1"/>
  <c r="S76" i="1"/>
  <c r="V76" i="1"/>
  <c r="T76" i="1"/>
  <c r="U76" i="1"/>
  <c r="H76" i="1"/>
  <c r="I76" i="1"/>
  <c r="J76" i="1"/>
  <c r="K76" i="1"/>
  <c r="L76" i="1"/>
  <c r="M76" i="1"/>
  <c r="N76" i="1"/>
  <c r="Q76" i="1"/>
  <c r="P76" i="1"/>
  <c r="O76" i="1"/>
  <c r="Y75" i="1"/>
  <c r="X75" i="1"/>
  <c r="D75" i="1"/>
  <c r="F75" i="1"/>
  <c r="G75" i="1"/>
  <c r="R75" i="1"/>
  <c r="S75" i="1"/>
  <c r="V75" i="1"/>
  <c r="T75" i="1"/>
  <c r="U75" i="1"/>
  <c r="H75" i="1"/>
  <c r="I75" i="1"/>
  <c r="J75" i="1"/>
  <c r="K75" i="1"/>
  <c r="L75" i="1"/>
  <c r="M75" i="1"/>
  <c r="N75" i="1"/>
  <c r="Q75" i="1"/>
  <c r="P75" i="1"/>
  <c r="O75" i="1"/>
  <c r="Y74" i="1"/>
  <c r="X74" i="1"/>
  <c r="D74" i="1"/>
  <c r="F74" i="1"/>
  <c r="G74" i="1"/>
  <c r="R74" i="1"/>
  <c r="S74" i="1"/>
  <c r="V74" i="1"/>
  <c r="T74" i="1"/>
  <c r="U74" i="1"/>
  <c r="H74" i="1"/>
  <c r="I74" i="1"/>
  <c r="J74" i="1"/>
  <c r="K74" i="1"/>
  <c r="L74" i="1"/>
  <c r="M74" i="1"/>
  <c r="N74" i="1"/>
  <c r="Q74" i="1"/>
  <c r="P74" i="1"/>
  <c r="O74" i="1"/>
  <c r="Y73" i="1"/>
  <c r="X73" i="1"/>
  <c r="D73" i="1"/>
  <c r="F73" i="1"/>
  <c r="G73" i="1"/>
  <c r="R73" i="1"/>
  <c r="S73" i="1"/>
  <c r="V73" i="1"/>
  <c r="T73" i="1"/>
  <c r="U73" i="1"/>
  <c r="H73" i="1"/>
  <c r="I73" i="1"/>
  <c r="J73" i="1"/>
  <c r="K73" i="1"/>
  <c r="L73" i="1"/>
  <c r="M73" i="1"/>
  <c r="N73" i="1"/>
  <c r="Q73" i="1"/>
  <c r="P73" i="1"/>
  <c r="O73" i="1"/>
  <c r="Y72" i="1"/>
  <c r="X72" i="1"/>
  <c r="D72" i="1"/>
  <c r="F72" i="1"/>
  <c r="G72" i="1"/>
  <c r="R72" i="1"/>
  <c r="S72" i="1"/>
  <c r="V72" i="1"/>
  <c r="T72" i="1"/>
  <c r="U72" i="1"/>
  <c r="H72" i="1"/>
  <c r="I72" i="1"/>
  <c r="J72" i="1"/>
  <c r="K72" i="1"/>
  <c r="L72" i="1"/>
  <c r="M72" i="1"/>
  <c r="N72" i="1"/>
  <c r="Q72" i="1"/>
  <c r="P72" i="1"/>
  <c r="O72" i="1"/>
  <c r="Y71" i="1"/>
  <c r="X71" i="1"/>
  <c r="D71" i="1"/>
  <c r="F71" i="1"/>
  <c r="G71" i="1"/>
  <c r="R71" i="1"/>
  <c r="S71" i="1"/>
  <c r="V71" i="1"/>
  <c r="T71" i="1"/>
  <c r="U71" i="1"/>
  <c r="H71" i="1"/>
  <c r="I71" i="1"/>
  <c r="J71" i="1"/>
  <c r="K71" i="1"/>
  <c r="L71" i="1"/>
  <c r="M71" i="1"/>
  <c r="N71" i="1"/>
  <c r="Q71" i="1"/>
  <c r="P71" i="1"/>
  <c r="O71" i="1"/>
  <c r="Y70" i="1"/>
  <c r="X70" i="1"/>
  <c r="D70" i="1"/>
  <c r="F70" i="1"/>
  <c r="G70" i="1"/>
  <c r="R70" i="1"/>
  <c r="S70" i="1"/>
  <c r="V70" i="1"/>
  <c r="T70" i="1"/>
  <c r="U70" i="1"/>
  <c r="H70" i="1"/>
  <c r="I70" i="1"/>
  <c r="J70" i="1"/>
  <c r="K70" i="1"/>
  <c r="L70" i="1"/>
  <c r="M70" i="1"/>
  <c r="N70" i="1"/>
  <c r="Q70" i="1"/>
  <c r="P70" i="1"/>
  <c r="O70" i="1"/>
  <c r="Y69" i="1"/>
  <c r="X69" i="1"/>
  <c r="D69" i="1"/>
  <c r="F69" i="1"/>
  <c r="G69" i="1"/>
  <c r="R69" i="1"/>
  <c r="S69" i="1"/>
  <c r="V69" i="1"/>
  <c r="T69" i="1"/>
  <c r="U69" i="1"/>
  <c r="H69" i="1"/>
  <c r="I69" i="1"/>
  <c r="J69" i="1"/>
  <c r="K69" i="1"/>
  <c r="L69" i="1"/>
  <c r="M69" i="1"/>
  <c r="N69" i="1"/>
  <c r="Q69" i="1"/>
  <c r="P69" i="1"/>
  <c r="O69" i="1"/>
  <c r="Y68" i="1"/>
  <c r="X68" i="1"/>
  <c r="D68" i="1"/>
  <c r="F68" i="1"/>
  <c r="G68" i="1"/>
  <c r="R68" i="1"/>
  <c r="S68" i="1"/>
  <c r="V68" i="1"/>
  <c r="T68" i="1"/>
  <c r="U68" i="1"/>
  <c r="H68" i="1"/>
  <c r="I68" i="1"/>
  <c r="J68" i="1"/>
  <c r="K68" i="1"/>
  <c r="L68" i="1"/>
  <c r="M68" i="1"/>
  <c r="N68" i="1"/>
  <c r="Q68" i="1"/>
  <c r="P68" i="1"/>
  <c r="O68" i="1"/>
  <c r="Y67" i="1"/>
  <c r="X67" i="1"/>
  <c r="D67" i="1"/>
  <c r="F67" i="1"/>
  <c r="G67" i="1"/>
  <c r="R67" i="1"/>
  <c r="S67" i="1"/>
  <c r="V67" i="1"/>
  <c r="T67" i="1"/>
  <c r="U67" i="1"/>
  <c r="H67" i="1"/>
  <c r="I67" i="1"/>
  <c r="J67" i="1"/>
  <c r="K67" i="1"/>
  <c r="L67" i="1"/>
  <c r="M67" i="1"/>
  <c r="N67" i="1"/>
  <c r="Q67" i="1"/>
  <c r="P67" i="1"/>
  <c r="O67" i="1"/>
  <c r="Y66" i="1"/>
  <c r="X66" i="1"/>
  <c r="D66" i="1"/>
  <c r="F66" i="1"/>
  <c r="G66" i="1"/>
  <c r="R66" i="1"/>
  <c r="S66" i="1"/>
  <c r="V66" i="1"/>
  <c r="T66" i="1"/>
  <c r="U66" i="1"/>
  <c r="H66" i="1"/>
  <c r="I66" i="1"/>
  <c r="J66" i="1"/>
  <c r="K66" i="1"/>
  <c r="L66" i="1"/>
  <c r="M66" i="1"/>
  <c r="N66" i="1"/>
  <c r="Q66" i="1"/>
  <c r="P66" i="1"/>
  <c r="O66" i="1"/>
  <c r="Y65" i="1"/>
  <c r="X65" i="1"/>
  <c r="D65" i="1"/>
  <c r="F65" i="1"/>
  <c r="G65" i="1"/>
  <c r="R65" i="1"/>
  <c r="S65" i="1"/>
  <c r="V65" i="1"/>
  <c r="T65" i="1"/>
  <c r="U65" i="1"/>
  <c r="H65" i="1"/>
  <c r="I65" i="1"/>
  <c r="J65" i="1"/>
  <c r="K65" i="1"/>
  <c r="L65" i="1"/>
  <c r="M65" i="1"/>
  <c r="N65" i="1"/>
  <c r="Q65" i="1"/>
  <c r="P65" i="1"/>
  <c r="O65" i="1"/>
  <c r="Y64" i="1"/>
  <c r="X64" i="1"/>
  <c r="D64" i="1"/>
  <c r="F64" i="1"/>
  <c r="G64" i="1"/>
  <c r="R64" i="1"/>
  <c r="S64" i="1"/>
  <c r="V64" i="1"/>
  <c r="T64" i="1"/>
  <c r="U64" i="1"/>
  <c r="H64" i="1"/>
  <c r="I64" i="1"/>
  <c r="J64" i="1"/>
  <c r="K64" i="1"/>
  <c r="L64" i="1"/>
  <c r="M64" i="1"/>
  <c r="N64" i="1"/>
  <c r="Q64" i="1"/>
  <c r="P64" i="1"/>
  <c r="O64" i="1"/>
  <c r="Y63" i="1"/>
  <c r="X63" i="1"/>
  <c r="D63" i="1"/>
  <c r="F63" i="1"/>
  <c r="G63" i="1"/>
  <c r="R63" i="1"/>
  <c r="S63" i="1"/>
  <c r="V63" i="1"/>
  <c r="T63" i="1"/>
  <c r="U63" i="1"/>
  <c r="H63" i="1"/>
  <c r="I63" i="1"/>
  <c r="J63" i="1"/>
  <c r="K63" i="1"/>
  <c r="L63" i="1"/>
  <c r="M63" i="1"/>
  <c r="N63" i="1"/>
  <c r="Q63" i="1"/>
  <c r="P63" i="1"/>
  <c r="O63" i="1"/>
  <c r="Y62" i="1"/>
  <c r="X62" i="1"/>
  <c r="D62" i="1"/>
  <c r="F62" i="1"/>
  <c r="G62" i="1"/>
  <c r="R62" i="1"/>
  <c r="S62" i="1"/>
  <c r="V62" i="1"/>
  <c r="T62" i="1"/>
  <c r="U62" i="1"/>
  <c r="H62" i="1"/>
  <c r="I62" i="1"/>
  <c r="J62" i="1"/>
  <c r="K62" i="1"/>
  <c r="L62" i="1"/>
  <c r="M62" i="1"/>
  <c r="N62" i="1"/>
  <c r="Q62" i="1"/>
  <c r="P62" i="1"/>
  <c r="O62" i="1"/>
  <c r="Y61" i="1"/>
  <c r="X61" i="1"/>
  <c r="D61" i="1"/>
  <c r="F61" i="1"/>
  <c r="G61" i="1"/>
  <c r="R61" i="1"/>
  <c r="S61" i="1"/>
  <c r="V61" i="1"/>
  <c r="T61" i="1"/>
  <c r="U61" i="1"/>
  <c r="H61" i="1"/>
  <c r="I61" i="1"/>
  <c r="J61" i="1"/>
  <c r="K61" i="1"/>
  <c r="L61" i="1"/>
  <c r="M61" i="1"/>
  <c r="N61" i="1"/>
  <c r="Q61" i="1"/>
  <c r="P61" i="1"/>
  <c r="O61" i="1"/>
  <c r="Y60" i="1"/>
  <c r="X60" i="1"/>
  <c r="D60" i="1"/>
  <c r="F60" i="1"/>
  <c r="G60" i="1"/>
  <c r="R60" i="1"/>
  <c r="S60" i="1"/>
  <c r="V60" i="1"/>
  <c r="T60" i="1"/>
  <c r="U60" i="1"/>
  <c r="H60" i="1"/>
  <c r="I60" i="1"/>
  <c r="J60" i="1"/>
  <c r="K60" i="1"/>
  <c r="L60" i="1"/>
  <c r="M60" i="1"/>
  <c r="N60" i="1"/>
  <c r="Q60" i="1"/>
  <c r="P60" i="1"/>
  <c r="O60" i="1"/>
  <c r="Y59" i="1"/>
  <c r="X59" i="1"/>
  <c r="D59" i="1"/>
  <c r="F59" i="1"/>
  <c r="G59" i="1"/>
  <c r="R59" i="1"/>
  <c r="S59" i="1"/>
  <c r="V59" i="1"/>
  <c r="T59" i="1"/>
  <c r="U59" i="1"/>
  <c r="H59" i="1"/>
  <c r="I59" i="1"/>
  <c r="J59" i="1"/>
  <c r="K59" i="1"/>
  <c r="L59" i="1"/>
  <c r="M59" i="1"/>
  <c r="N59" i="1"/>
  <c r="Q59" i="1"/>
  <c r="P59" i="1"/>
  <c r="O59" i="1"/>
  <c r="Y58" i="1"/>
  <c r="X58" i="1"/>
  <c r="D58" i="1"/>
  <c r="F58" i="1"/>
  <c r="G58" i="1"/>
  <c r="R58" i="1"/>
  <c r="S58" i="1"/>
  <c r="V58" i="1"/>
  <c r="T58" i="1"/>
  <c r="U58" i="1"/>
  <c r="H58" i="1"/>
  <c r="I58" i="1"/>
  <c r="J58" i="1"/>
  <c r="K58" i="1"/>
  <c r="L58" i="1"/>
  <c r="M58" i="1"/>
  <c r="N58" i="1"/>
  <c r="Q58" i="1"/>
  <c r="P58" i="1"/>
  <c r="O58" i="1"/>
  <c r="Y57" i="1"/>
  <c r="X57" i="1"/>
  <c r="D57" i="1"/>
  <c r="F57" i="1"/>
  <c r="G57" i="1"/>
  <c r="R57" i="1"/>
  <c r="S57" i="1"/>
  <c r="V57" i="1"/>
  <c r="T57" i="1"/>
  <c r="U57" i="1"/>
  <c r="H57" i="1"/>
  <c r="I57" i="1"/>
  <c r="J57" i="1"/>
  <c r="K57" i="1"/>
  <c r="L57" i="1"/>
  <c r="M57" i="1"/>
  <c r="N57" i="1"/>
  <c r="Q57" i="1"/>
  <c r="P57" i="1"/>
  <c r="O57" i="1"/>
  <c r="Y56" i="1"/>
  <c r="X56" i="1"/>
  <c r="D56" i="1"/>
  <c r="F56" i="1"/>
  <c r="G56" i="1"/>
  <c r="R56" i="1"/>
  <c r="S56" i="1"/>
  <c r="V56" i="1"/>
  <c r="T56" i="1"/>
  <c r="U56" i="1"/>
  <c r="H56" i="1"/>
  <c r="I56" i="1"/>
  <c r="J56" i="1"/>
  <c r="K56" i="1"/>
  <c r="L56" i="1"/>
  <c r="M56" i="1"/>
  <c r="N56" i="1"/>
  <c r="Q56" i="1"/>
  <c r="P56" i="1"/>
  <c r="O56" i="1"/>
  <c r="Y55" i="1"/>
  <c r="X55" i="1"/>
  <c r="D55" i="1"/>
  <c r="F55" i="1"/>
  <c r="G55" i="1"/>
  <c r="R55" i="1"/>
  <c r="S55" i="1"/>
  <c r="V55" i="1"/>
  <c r="T55" i="1"/>
  <c r="U55" i="1"/>
  <c r="H55" i="1"/>
  <c r="I55" i="1"/>
  <c r="J55" i="1"/>
  <c r="K55" i="1"/>
  <c r="L55" i="1"/>
  <c r="M55" i="1"/>
  <c r="N55" i="1"/>
  <c r="Q55" i="1"/>
  <c r="P55" i="1"/>
  <c r="O55" i="1"/>
  <c r="Y54" i="1"/>
  <c r="X54" i="1"/>
  <c r="D54" i="1"/>
  <c r="F54" i="1"/>
  <c r="G54" i="1"/>
  <c r="R54" i="1"/>
  <c r="S54" i="1"/>
  <c r="V54" i="1"/>
  <c r="T54" i="1"/>
  <c r="U54" i="1"/>
  <c r="H54" i="1"/>
  <c r="I54" i="1"/>
  <c r="J54" i="1"/>
  <c r="K54" i="1"/>
  <c r="L54" i="1"/>
  <c r="M54" i="1"/>
  <c r="N54" i="1"/>
  <c r="Q54" i="1"/>
  <c r="P54" i="1"/>
  <c r="O54" i="1"/>
  <c r="Y53" i="1"/>
  <c r="X53" i="1"/>
  <c r="D53" i="1"/>
  <c r="F53" i="1"/>
  <c r="G53" i="1"/>
  <c r="R53" i="1"/>
  <c r="S53" i="1"/>
  <c r="V53" i="1"/>
  <c r="T53" i="1"/>
  <c r="U53" i="1"/>
  <c r="H53" i="1"/>
  <c r="I53" i="1"/>
  <c r="J53" i="1"/>
  <c r="K53" i="1"/>
  <c r="L53" i="1"/>
  <c r="M53" i="1"/>
  <c r="N53" i="1"/>
  <c r="Q53" i="1"/>
  <c r="P53" i="1"/>
  <c r="O53" i="1"/>
  <c r="Y52" i="1"/>
  <c r="X52" i="1"/>
  <c r="D52" i="1"/>
  <c r="F52" i="1"/>
  <c r="G52" i="1"/>
  <c r="R52" i="1"/>
  <c r="S52" i="1"/>
  <c r="V52" i="1"/>
  <c r="T52" i="1"/>
  <c r="U52" i="1"/>
  <c r="H52" i="1"/>
  <c r="I52" i="1"/>
  <c r="J52" i="1"/>
  <c r="K52" i="1"/>
  <c r="L52" i="1"/>
  <c r="M52" i="1"/>
  <c r="N52" i="1"/>
  <c r="Q52" i="1"/>
  <c r="P52" i="1"/>
  <c r="O52" i="1"/>
  <c r="Y51" i="1"/>
  <c r="X51" i="1"/>
  <c r="D51" i="1"/>
  <c r="F51" i="1"/>
  <c r="G51" i="1"/>
  <c r="R51" i="1"/>
  <c r="S51" i="1"/>
  <c r="V51" i="1"/>
  <c r="T51" i="1"/>
  <c r="U51" i="1"/>
  <c r="H51" i="1"/>
  <c r="I51" i="1"/>
  <c r="J51" i="1"/>
  <c r="K51" i="1"/>
  <c r="L51" i="1"/>
  <c r="M51" i="1"/>
  <c r="N51" i="1"/>
  <c r="Q51" i="1"/>
  <c r="P51" i="1"/>
  <c r="O51" i="1"/>
  <c r="Y50" i="1"/>
  <c r="X50" i="1"/>
  <c r="D50" i="1"/>
  <c r="F50" i="1"/>
  <c r="G50" i="1"/>
  <c r="R50" i="1"/>
  <c r="S50" i="1"/>
  <c r="V50" i="1"/>
  <c r="T50" i="1"/>
  <c r="U50" i="1"/>
  <c r="H50" i="1"/>
  <c r="I50" i="1"/>
  <c r="J50" i="1"/>
  <c r="K50" i="1"/>
  <c r="L50" i="1"/>
  <c r="M50" i="1"/>
  <c r="N50" i="1"/>
  <c r="Q50" i="1"/>
  <c r="P50" i="1"/>
  <c r="O50" i="1"/>
  <c r="Y49" i="1"/>
  <c r="X49" i="1"/>
  <c r="D49" i="1"/>
  <c r="F49" i="1"/>
  <c r="G49" i="1"/>
  <c r="R49" i="1"/>
  <c r="S49" i="1"/>
  <c r="V49" i="1"/>
  <c r="T49" i="1"/>
  <c r="U49" i="1"/>
  <c r="H49" i="1"/>
  <c r="I49" i="1"/>
  <c r="J49" i="1"/>
  <c r="K49" i="1"/>
  <c r="L49" i="1"/>
  <c r="M49" i="1"/>
  <c r="N49" i="1"/>
  <c r="Q49" i="1"/>
  <c r="P49" i="1"/>
  <c r="O49" i="1"/>
  <c r="Y48" i="1"/>
  <c r="X48" i="1"/>
  <c r="D48" i="1"/>
  <c r="F48" i="1"/>
  <c r="G48" i="1"/>
  <c r="R48" i="1"/>
  <c r="S48" i="1"/>
  <c r="V48" i="1"/>
  <c r="T48" i="1"/>
  <c r="U48" i="1"/>
  <c r="H48" i="1"/>
  <c r="I48" i="1"/>
  <c r="J48" i="1"/>
  <c r="K48" i="1"/>
  <c r="L48" i="1"/>
  <c r="M48" i="1"/>
  <c r="N48" i="1"/>
  <c r="Q48" i="1"/>
  <c r="P48" i="1"/>
  <c r="O48" i="1"/>
  <c r="Y47" i="1"/>
  <c r="X47" i="1"/>
  <c r="D47" i="1"/>
  <c r="F47" i="1"/>
  <c r="G47" i="1"/>
  <c r="R47" i="1"/>
  <c r="S47" i="1"/>
  <c r="V47" i="1"/>
  <c r="T47" i="1"/>
  <c r="U47" i="1"/>
  <c r="H47" i="1"/>
  <c r="I47" i="1"/>
  <c r="J47" i="1"/>
  <c r="K47" i="1"/>
  <c r="L47" i="1"/>
  <c r="M47" i="1"/>
  <c r="N47" i="1"/>
  <c r="Q47" i="1"/>
  <c r="P47" i="1"/>
  <c r="O47" i="1"/>
  <c r="Y46" i="1"/>
  <c r="X46" i="1"/>
  <c r="D46" i="1"/>
  <c r="F46" i="1"/>
  <c r="G46" i="1"/>
  <c r="R46" i="1"/>
  <c r="S46" i="1"/>
  <c r="V46" i="1"/>
  <c r="T46" i="1"/>
  <c r="U46" i="1"/>
  <c r="H46" i="1"/>
  <c r="I46" i="1"/>
  <c r="J46" i="1"/>
  <c r="K46" i="1"/>
  <c r="L46" i="1"/>
  <c r="M46" i="1"/>
  <c r="N46" i="1"/>
  <c r="Q46" i="1"/>
  <c r="P46" i="1"/>
  <c r="O46" i="1"/>
  <c r="Y45" i="1"/>
  <c r="X45" i="1"/>
  <c r="D45" i="1"/>
  <c r="F45" i="1"/>
  <c r="G45" i="1"/>
  <c r="R45" i="1"/>
  <c r="S45" i="1"/>
  <c r="V45" i="1"/>
  <c r="T45" i="1"/>
  <c r="U45" i="1"/>
  <c r="H45" i="1"/>
  <c r="I45" i="1"/>
  <c r="J45" i="1"/>
  <c r="K45" i="1"/>
  <c r="L45" i="1"/>
  <c r="M45" i="1"/>
  <c r="N45" i="1"/>
  <c r="Q45" i="1"/>
  <c r="P45" i="1"/>
  <c r="O45" i="1"/>
  <c r="Y44" i="1"/>
  <c r="X44" i="1"/>
  <c r="D44" i="1"/>
  <c r="F44" i="1"/>
  <c r="G44" i="1"/>
  <c r="R44" i="1"/>
  <c r="S44" i="1"/>
  <c r="V44" i="1"/>
  <c r="T44" i="1"/>
  <c r="U44" i="1"/>
  <c r="H44" i="1"/>
  <c r="I44" i="1"/>
  <c r="J44" i="1"/>
  <c r="K44" i="1"/>
  <c r="L44" i="1"/>
  <c r="M44" i="1"/>
  <c r="N44" i="1"/>
  <c r="Q44" i="1"/>
  <c r="P44" i="1"/>
  <c r="O44" i="1"/>
  <c r="Y43" i="1"/>
  <c r="X43" i="1"/>
  <c r="D43" i="1"/>
  <c r="F43" i="1"/>
  <c r="G43" i="1"/>
  <c r="R43" i="1"/>
  <c r="S43" i="1"/>
  <c r="V43" i="1"/>
  <c r="T43" i="1"/>
  <c r="U43" i="1"/>
  <c r="H43" i="1"/>
  <c r="I43" i="1"/>
  <c r="J43" i="1"/>
  <c r="K43" i="1"/>
  <c r="L43" i="1"/>
  <c r="M43" i="1"/>
  <c r="N43" i="1"/>
  <c r="Q43" i="1"/>
  <c r="P43" i="1"/>
  <c r="O43" i="1"/>
  <c r="Y42" i="1"/>
  <c r="X42" i="1"/>
  <c r="D42" i="1"/>
  <c r="F42" i="1"/>
  <c r="G42" i="1"/>
  <c r="R42" i="1"/>
  <c r="S42" i="1"/>
  <c r="V42" i="1"/>
  <c r="T42" i="1"/>
  <c r="U42" i="1"/>
  <c r="H42" i="1"/>
  <c r="I42" i="1"/>
  <c r="J42" i="1"/>
  <c r="K42" i="1"/>
  <c r="L42" i="1"/>
  <c r="M42" i="1"/>
  <c r="N42" i="1"/>
  <c r="Q42" i="1"/>
  <c r="P42" i="1"/>
  <c r="O42" i="1"/>
  <c r="Y41" i="1"/>
  <c r="X41" i="1"/>
  <c r="D41" i="1"/>
  <c r="F41" i="1"/>
  <c r="G41" i="1"/>
  <c r="R41" i="1"/>
  <c r="S41" i="1"/>
  <c r="V41" i="1"/>
  <c r="T41" i="1"/>
  <c r="U41" i="1"/>
  <c r="H41" i="1"/>
  <c r="I41" i="1"/>
  <c r="J41" i="1"/>
  <c r="K41" i="1"/>
  <c r="L41" i="1"/>
  <c r="M41" i="1"/>
  <c r="N41" i="1"/>
  <c r="Q41" i="1"/>
  <c r="P41" i="1"/>
  <c r="O41" i="1"/>
  <c r="Y40" i="1"/>
  <c r="X40" i="1"/>
  <c r="D40" i="1"/>
  <c r="F40" i="1"/>
  <c r="G40" i="1"/>
  <c r="R40" i="1"/>
  <c r="S40" i="1"/>
  <c r="V40" i="1"/>
  <c r="T40" i="1"/>
  <c r="U40" i="1"/>
  <c r="H40" i="1"/>
  <c r="I40" i="1"/>
  <c r="J40" i="1"/>
  <c r="K40" i="1"/>
  <c r="L40" i="1"/>
  <c r="M40" i="1"/>
  <c r="N40" i="1"/>
  <c r="Q40" i="1"/>
  <c r="P40" i="1"/>
  <c r="O40" i="1"/>
  <c r="Y39" i="1"/>
  <c r="X39" i="1"/>
  <c r="D39" i="1"/>
  <c r="F39" i="1"/>
  <c r="G39" i="1"/>
  <c r="R39" i="1"/>
  <c r="S39" i="1"/>
  <c r="V39" i="1"/>
  <c r="T39" i="1"/>
  <c r="U39" i="1"/>
  <c r="H39" i="1"/>
  <c r="I39" i="1"/>
  <c r="J39" i="1"/>
  <c r="K39" i="1"/>
  <c r="L39" i="1"/>
  <c r="M39" i="1"/>
  <c r="N39" i="1"/>
  <c r="Q39" i="1"/>
  <c r="P39" i="1"/>
  <c r="O39" i="1"/>
  <c r="Y38" i="1"/>
  <c r="X38" i="1"/>
  <c r="D38" i="1"/>
  <c r="F38" i="1"/>
  <c r="G38" i="1"/>
  <c r="R38" i="1"/>
  <c r="S38" i="1"/>
  <c r="V38" i="1"/>
  <c r="T38" i="1"/>
  <c r="U38" i="1"/>
  <c r="H38" i="1"/>
  <c r="I38" i="1"/>
  <c r="J38" i="1"/>
  <c r="K38" i="1"/>
  <c r="L38" i="1"/>
  <c r="M38" i="1"/>
  <c r="N38" i="1"/>
  <c r="Q38" i="1"/>
  <c r="P38" i="1"/>
  <c r="O38" i="1"/>
  <c r="Y37" i="1"/>
  <c r="X37" i="1"/>
  <c r="D37" i="1"/>
  <c r="F37" i="1"/>
  <c r="G37" i="1"/>
  <c r="R37" i="1"/>
  <c r="S37" i="1"/>
  <c r="V37" i="1"/>
  <c r="T37" i="1"/>
  <c r="U37" i="1"/>
  <c r="H37" i="1"/>
  <c r="I37" i="1"/>
  <c r="J37" i="1"/>
  <c r="K37" i="1"/>
  <c r="L37" i="1"/>
  <c r="M37" i="1"/>
  <c r="N37" i="1"/>
  <c r="Q37" i="1"/>
  <c r="P37" i="1"/>
  <c r="O37" i="1"/>
  <c r="Y36" i="1"/>
  <c r="X36" i="1"/>
  <c r="D36" i="1"/>
  <c r="F36" i="1"/>
  <c r="G36" i="1"/>
  <c r="R36" i="1"/>
  <c r="S36" i="1"/>
  <c r="V36" i="1"/>
  <c r="T36" i="1"/>
  <c r="U36" i="1"/>
  <c r="H36" i="1"/>
  <c r="I36" i="1"/>
  <c r="J36" i="1"/>
  <c r="K36" i="1"/>
  <c r="L36" i="1"/>
  <c r="M36" i="1"/>
  <c r="N36" i="1"/>
  <c r="Q36" i="1"/>
  <c r="P36" i="1"/>
  <c r="O36" i="1"/>
  <c r="Y35" i="1"/>
  <c r="X35" i="1"/>
  <c r="D35" i="1"/>
  <c r="F35" i="1"/>
  <c r="G35" i="1"/>
  <c r="R35" i="1"/>
  <c r="S35" i="1"/>
  <c r="V35" i="1"/>
  <c r="T35" i="1"/>
  <c r="U35" i="1"/>
  <c r="H35" i="1"/>
  <c r="I35" i="1"/>
  <c r="J35" i="1"/>
  <c r="K35" i="1"/>
  <c r="L35" i="1"/>
  <c r="M35" i="1"/>
  <c r="N35" i="1"/>
  <c r="Q35" i="1"/>
  <c r="P35" i="1"/>
  <c r="O35" i="1"/>
  <c r="Y34" i="1"/>
  <c r="X34" i="1"/>
  <c r="D34" i="1"/>
  <c r="F34" i="1"/>
  <c r="G34" i="1"/>
  <c r="R34" i="1"/>
  <c r="S34" i="1"/>
  <c r="V34" i="1"/>
  <c r="T34" i="1"/>
  <c r="U34" i="1"/>
  <c r="H34" i="1"/>
  <c r="I34" i="1"/>
  <c r="J34" i="1"/>
  <c r="K34" i="1"/>
  <c r="L34" i="1"/>
  <c r="M34" i="1"/>
  <c r="N34" i="1"/>
  <c r="Q34" i="1"/>
  <c r="P34" i="1"/>
  <c r="O34" i="1"/>
  <c r="Y33" i="1"/>
  <c r="X33" i="1"/>
  <c r="D33" i="1"/>
  <c r="F33" i="1"/>
  <c r="G33" i="1"/>
  <c r="R33" i="1"/>
  <c r="S33" i="1"/>
  <c r="V33" i="1"/>
  <c r="T33" i="1"/>
  <c r="U33" i="1"/>
  <c r="H33" i="1"/>
  <c r="I33" i="1"/>
  <c r="J33" i="1"/>
  <c r="K33" i="1"/>
  <c r="L33" i="1"/>
  <c r="M33" i="1"/>
  <c r="N33" i="1"/>
  <c r="Q33" i="1"/>
  <c r="P33" i="1"/>
  <c r="O33" i="1"/>
  <c r="Y32" i="1"/>
  <c r="X32" i="1"/>
  <c r="D32" i="1"/>
  <c r="F32" i="1"/>
  <c r="G32" i="1"/>
  <c r="R32" i="1"/>
  <c r="S32" i="1"/>
  <c r="V32" i="1"/>
  <c r="T32" i="1"/>
  <c r="U32" i="1"/>
  <c r="H32" i="1"/>
  <c r="I32" i="1"/>
  <c r="J32" i="1"/>
  <c r="K32" i="1"/>
  <c r="L32" i="1"/>
  <c r="M32" i="1"/>
  <c r="N32" i="1"/>
  <c r="Q32" i="1"/>
  <c r="P32" i="1"/>
  <c r="O32" i="1"/>
  <c r="Y31" i="1"/>
  <c r="X31" i="1"/>
  <c r="D31" i="1"/>
  <c r="F31" i="1"/>
  <c r="G31" i="1"/>
  <c r="R31" i="1"/>
  <c r="S31" i="1"/>
  <c r="V31" i="1"/>
  <c r="T31" i="1"/>
  <c r="U31" i="1"/>
  <c r="H31" i="1"/>
  <c r="I31" i="1"/>
  <c r="J31" i="1"/>
  <c r="K31" i="1"/>
  <c r="L31" i="1"/>
  <c r="M31" i="1"/>
  <c r="N31" i="1"/>
  <c r="Q31" i="1"/>
  <c r="P31" i="1"/>
  <c r="O31" i="1"/>
  <c r="Y30" i="1"/>
  <c r="X30" i="1"/>
  <c r="D30" i="1"/>
  <c r="F30" i="1"/>
  <c r="G30" i="1"/>
  <c r="R30" i="1"/>
  <c r="S30" i="1"/>
  <c r="V30" i="1"/>
  <c r="T30" i="1"/>
  <c r="U30" i="1"/>
  <c r="H30" i="1"/>
  <c r="I30" i="1"/>
  <c r="J30" i="1"/>
  <c r="K30" i="1"/>
  <c r="L30" i="1"/>
  <c r="M30" i="1"/>
  <c r="N30" i="1"/>
  <c r="Q30" i="1"/>
  <c r="P30" i="1"/>
  <c r="O30" i="1"/>
  <c r="Y29" i="1"/>
  <c r="X29" i="1"/>
  <c r="D29" i="1"/>
  <c r="F29" i="1"/>
  <c r="G29" i="1"/>
  <c r="R29" i="1"/>
  <c r="S29" i="1"/>
  <c r="V29" i="1"/>
  <c r="T29" i="1"/>
  <c r="U29" i="1"/>
  <c r="H29" i="1"/>
  <c r="I29" i="1"/>
  <c r="J29" i="1"/>
  <c r="K29" i="1"/>
  <c r="L29" i="1"/>
  <c r="M29" i="1"/>
  <c r="N29" i="1"/>
  <c r="Q29" i="1"/>
  <c r="P29" i="1"/>
  <c r="O29" i="1"/>
  <c r="Y28" i="1"/>
  <c r="X28" i="1"/>
  <c r="D28" i="1"/>
  <c r="F28" i="1"/>
  <c r="G28" i="1"/>
  <c r="R28" i="1"/>
  <c r="S28" i="1"/>
  <c r="V28" i="1"/>
  <c r="T28" i="1"/>
  <c r="U28" i="1"/>
  <c r="H28" i="1"/>
  <c r="I28" i="1"/>
  <c r="J28" i="1"/>
  <c r="K28" i="1"/>
  <c r="L28" i="1"/>
  <c r="M28" i="1"/>
  <c r="N28" i="1"/>
  <c r="Q28" i="1"/>
  <c r="P28" i="1"/>
  <c r="O28" i="1"/>
  <c r="Y27" i="1"/>
  <c r="X27" i="1"/>
  <c r="D27" i="1"/>
  <c r="F27" i="1"/>
  <c r="G27" i="1"/>
  <c r="R27" i="1"/>
  <c r="S27" i="1"/>
  <c r="V27" i="1"/>
  <c r="T27" i="1"/>
  <c r="U27" i="1"/>
  <c r="H27" i="1"/>
  <c r="I27" i="1"/>
  <c r="J27" i="1"/>
  <c r="K27" i="1"/>
  <c r="L27" i="1"/>
  <c r="M27" i="1"/>
  <c r="N27" i="1"/>
  <c r="Q27" i="1"/>
  <c r="P27" i="1"/>
  <c r="O27" i="1"/>
  <c r="Y26" i="1"/>
  <c r="X26" i="1"/>
  <c r="D26" i="1"/>
  <c r="F26" i="1"/>
  <c r="G26" i="1"/>
  <c r="R26" i="1"/>
  <c r="S26" i="1"/>
  <c r="V26" i="1"/>
  <c r="T26" i="1"/>
  <c r="U26" i="1"/>
  <c r="H26" i="1"/>
  <c r="I26" i="1"/>
  <c r="J26" i="1"/>
  <c r="K26" i="1"/>
  <c r="L26" i="1"/>
  <c r="M26" i="1"/>
  <c r="N26" i="1"/>
  <c r="Q26" i="1"/>
  <c r="P26" i="1"/>
  <c r="O26" i="1"/>
  <c r="Y25" i="1"/>
  <c r="X25" i="1"/>
  <c r="D25" i="1"/>
  <c r="F25" i="1"/>
  <c r="G25" i="1"/>
  <c r="R25" i="1"/>
  <c r="S25" i="1"/>
  <c r="V25" i="1"/>
  <c r="T25" i="1"/>
  <c r="U25" i="1"/>
  <c r="H25" i="1"/>
  <c r="I25" i="1"/>
  <c r="J25" i="1"/>
  <c r="K25" i="1"/>
  <c r="L25" i="1"/>
  <c r="M25" i="1"/>
  <c r="N25" i="1"/>
  <c r="Q25" i="1"/>
  <c r="P25" i="1"/>
  <c r="O25" i="1"/>
  <c r="Y24" i="1"/>
  <c r="X24" i="1"/>
  <c r="D24" i="1"/>
  <c r="F24" i="1"/>
  <c r="G24" i="1"/>
  <c r="R24" i="1"/>
  <c r="S24" i="1"/>
  <c r="V24" i="1"/>
  <c r="T24" i="1"/>
  <c r="U24" i="1"/>
  <c r="H24" i="1"/>
  <c r="I24" i="1"/>
  <c r="J24" i="1"/>
  <c r="K24" i="1"/>
  <c r="L24" i="1"/>
  <c r="M24" i="1"/>
  <c r="N24" i="1"/>
  <c r="Q24" i="1"/>
  <c r="P24" i="1"/>
  <c r="O24" i="1"/>
  <c r="Y23" i="1"/>
  <c r="X23" i="1"/>
  <c r="D23" i="1"/>
  <c r="F23" i="1"/>
  <c r="G23" i="1"/>
  <c r="R23" i="1"/>
  <c r="S23" i="1"/>
  <c r="V23" i="1"/>
  <c r="T23" i="1"/>
  <c r="U23" i="1"/>
  <c r="H23" i="1"/>
  <c r="I23" i="1"/>
  <c r="J23" i="1"/>
  <c r="K23" i="1"/>
  <c r="L23" i="1"/>
  <c r="M23" i="1"/>
  <c r="N23" i="1"/>
  <c r="Q23" i="1"/>
  <c r="P23" i="1"/>
  <c r="O23" i="1"/>
  <c r="Y22" i="1"/>
  <c r="X22" i="1"/>
  <c r="D22" i="1"/>
  <c r="F22" i="1"/>
  <c r="G22" i="1"/>
  <c r="R22" i="1"/>
  <c r="S22" i="1"/>
  <c r="V22" i="1"/>
  <c r="T22" i="1"/>
  <c r="U22" i="1"/>
  <c r="H22" i="1"/>
  <c r="I22" i="1"/>
  <c r="J22" i="1"/>
  <c r="K22" i="1"/>
  <c r="L22" i="1"/>
  <c r="M22" i="1"/>
  <c r="N22" i="1"/>
  <c r="Q22" i="1"/>
  <c r="P22" i="1"/>
  <c r="O22" i="1"/>
  <c r="Y21" i="1"/>
  <c r="X21" i="1"/>
  <c r="D21" i="1"/>
  <c r="F21" i="1"/>
  <c r="G21" i="1"/>
  <c r="R21" i="1"/>
  <c r="S21" i="1"/>
  <c r="V21" i="1"/>
  <c r="T21" i="1"/>
  <c r="U21" i="1"/>
  <c r="H21" i="1"/>
  <c r="I21" i="1"/>
  <c r="J21" i="1"/>
  <c r="K21" i="1"/>
  <c r="L21" i="1"/>
  <c r="M21" i="1"/>
  <c r="N21" i="1"/>
  <c r="Q21" i="1"/>
  <c r="P21" i="1"/>
  <c r="O21" i="1"/>
  <c r="Y20" i="1"/>
  <c r="X20" i="1"/>
  <c r="D20" i="1"/>
  <c r="F20" i="1"/>
  <c r="G20" i="1"/>
  <c r="R20" i="1"/>
  <c r="S20" i="1"/>
  <c r="V20" i="1"/>
  <c r="T20" i="1"/>
  <c r="U20" i="1"/>
  <c r="H20" i="1"/>
  <c r="I20" i="1"/>
  <c r="J20" i="1"/>
  <c r="K20" i="1"/>
  <c r="L20" i="1"/>
  <c r="M20" i="1"/>
  <c r="N20" i="1"/>
  <c r="Q20" i="1"/>
  <c r="P20" i="1"/>
  <c r="O20" i="1"/>
  <c r="Y19" i="1"/>
  <c r="X19" i="1"/>
  <c r="D19" i="1"/>
  <c r="F19" i="1"/>
  <c r="G19" i="1"/>
  <c r="R19" i="1"/>
  <c r="S19" i="1"/>
  <c r="V19" i="1"/>
  <c r="T19" i="1"/>
  <c r="U19" i="1"/>
  <c r="H19" i="1"/>
  <c r="I19" i="1"/>
  <c r="J19" i="1"/>
  <c r="K19" i="1"/>
  <c r="L19" i="1"/>
  <c r="M19" i="1"/>
  <c r="N19" i="1"/>
  <c r="Q19" i="1"/>
  <c r="P19" i="1"/>
  <c r="O19" i="1"/>
  <c r="Y18" i="1"/>
  <c r="X18" i="1"/>
  <c r="D18" i="1"/>
  <c r="F18" i="1"/>
  <c r="G18" i="1"/>
  <c r="R18" i="1"/>
  <c r="S18" i="1"/>
  <c r="V18" i="1"/>
  <c r="T18" i="1"/>
  <c r="U18" i="1"/>
  <c r="H18" i="1"/>
  <c r="I18" i="1"/>
  <c r="J18" i="1"/>
  <c r="K18" i="1"/>
  <c r="L18" i="1"/>
  <c r="M18" i="1"/>
  <c r="N18" i="1"/>
  <c r="Q18" i="1"/>
  <c r="P18" i="1"/>
  <c r="O18" i="1"/>
  <c r="Y17" i="1"/>
  <c r="X17" i="1"/>
  <c r="D17" i="1"/>
  <c r="F17" i="1"/>
  <c r="G17" i="1"/>
  <c r="R17" i="1"/>
  <c r="S17" i="1"/>
  <c r="V17" i="1"/>
  <c r="T17" i="1"/>
  <c r="U17" i="1"/>
  <c r="H17" i="1"/>
  <c r="I17" i="1"/>
  <c r="J17" i="1"/>
  <c r="K17" i="1"/>
  <c r="L17" i="1"/>
  <c r="M17" i="1"/>
  <c r="N17" i="1"/>
  <c r="Q17" i="1"/>
  <c r="P17" i="1"/>
  <c r="O17" i="1"/>
  <c r="AB5" i="1"/>
  <c r="AA5" i="1"/>
  <c r="Y5" i="1"/>
  <c r="X5" i="1"/>
</calcChain>
</file>

<file path=xl/sharedStrings.xml><?xml version="1.0" encoding="utf-8"?>
<sst xmlns="http://schemas.openxmlformats.org/spreadsheetml/2006/main" count="67" uniqueCount="45">
  <si>
    <t>ENTER HERE</t>
  </si>
  <si>
    <t>R IS DISTANCE</t>
  </si>
  <si>
    <t>HELP</t>
  </si>
  <si>
    <t>SIN CALCULATION</t>
  </si>
  <si>
    <t>SPEED OF CLOUD</t>
  </si>
  <si>
    <t>CLOUD/CENTER</t>
  </si>
  <si>
    <t>r DISTANCE CLOUD SUN</t>
  </si>
  <si>
    <t>PLOT Y - CENTRE IS</t>
  </si>
  <si>
    <t>depends on result r- r+</t>
  </si>
  <si>
    <t>PLOT X</t>
  </si>
  <si>
    <t>SUN</t>
  </si>
  <si>
    <t>MILKY WAY</t>
  </si>
  <si>
    <t>degrees</t>
  </si>
  <si>
    <t>Hz</t>
  </si>
  <si>
    <t>km/s</t>
  </si>
  <si>
    <t>kpc</t>
  </si>
  <si>
    <t>rkpc</t>
  </si>
  <si>
    <t>Part 1 of r</t>
  </si>
  <si>
    <t>Part 2 of r</t>
  </si>
  <si>
    <t>Part 3 of r</t>
  </si>
  <si>
    <t>Part4 of r</t>
  </si>
  <si>
    <t>Part 5 of r</t>
  </si>
  <si>
    <t>Part 1 of polar</t>
  </si>
  <si>
    <t>Part 2 of Polar</t>
  </si>
  <si>
    <t>Longitude</t>
  </si>
  <si>
    <t>sin l</t>
  </si>
  <si>
    <t>fr</t>
  </si>
  <si>
    <t>Vr Dopplershift 1</t>
  </si>
  <si>
    <t>R distance H to center</t>
  </si>
  <si>
    <t>r-</t>
  </si>
  <si>
    <t>r+</t>
  </si>
  <si>
    <t>COMPARE +r and -r</t>
  </si>
  <si>
    <t>r</t>
  </si>
  <si>
    <t>X</t>
  </si>
  <si>
    <t>Y</t>
  </si>
  <si>
    <t>r2</t>
  </si>
  <si>
    <t>ro2sin2l</t>
  </si>
  <si>
    <t>cosl</t>
  </si>
  <si>
    <t>Rocosl</t>
  </si>
  <si>
    <t>PEAK FREQUENCY!!!</t>
  </si>
  <si>
    <t>rotational Curve of the (y)</t>
  </si>
  <si>
    <t>Milky Way (x)</t>
  </si>
  <si>
    <t>29 jan 2020 12h30</t>
  </si>
  <si>
    <t>Deneb</t>
  </si>
  <si>
    <t>Anti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</si>
</sst>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3" fillId="0" borderId="0" xfId="0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Milky Way Plot Geheniau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Sheet1!$O$6:$O$356</c:f>
              <c:numCache>
                <c:formatCode>General</c:formatCode>
                <c:ptCount val="351"/>
                <c:pt idx="0">
                  <c:v>0.0</c:v>
                </c:pt>
                <c:pt idx="1">
                  <c:v>7.173930656061255</c:v>
                </c:pt>
                <c:pt idx="2">
                  <c:v>7.626310530342959</c:v>
                </c:pt>
                <c:pt idx="3">
                  <c:v>14.88430023497206</c:v>
                </c:pt>
                <c:pt idx="4">
                  <c:v>7.98641246561921</c:v>
                </c:pt>
                <c:pt idx="5">
                  <c:v>8.89563829312132</c:v>
                </c:pt>
                <c:pt idx="6">
                  <c:v>14.22985157562476</c:v>
                </c:pt>
                <c:pt idx="7">
                  <c:v>0.0</c:v>
                </c:pt>
                <c:pt idx="8">
                  <c:v>8.911808376824763</c:v>
                </c:pt>
                <c:pt idx="9">
                  <c:v>13.31263650764484</c:v>
                </c:pt>
                <c:pt idx="10">
                  <c:v>0.0</c:v>
                </c:pt>
                <c:pt idx="11">
                  <c:v>0.0</c:v>
                </c:pt>
                <c:pt idx="12">
                  <c:v>9.342741120917053</c:v>
                </c:pt>
                <c:pt idx="13">
                  <c:v>14.34315134464468</c:v>
                </c:pt>
                <c:pt idx="14">
                  <c:v>0.0</c:v>
                </c:pt>
                <c:pt idx="15">
                  <c:v>8.734304535238718</c:v>
                </c:pt>
                <c:pt idx="16">
                  <c:v>9.55919549778822</c:v>
                </c:pt>
                <c:pt idx="17">
                  <c:v>14.25165266295802</c:v>
                </c:pt>
                <c:pt idx="18">
                  <c:v>8.840457416576208</c:v>
                </c:pt>
                <c:pt idx="19">
                  <c:v>9.111896167020115</c:v>
                </c:pt>
                <c:pt idx="20">
                  <c:v>15.15123101649984</c:v>
                </c:pt>
                <c:pt idx="21">
                  <c:v>15.03987216463991</c:v>
                </c:pt>
                <c:pt idx="22">
                  <c:v>8.801576755054192</c:v>
                </c:pt>
                <c:pt idx="23">
                  <c:v>7.829339385029018</c:v>
                </c:pt>
                <c:pt idx="24">
                  <c:v>14.90716446674575</c:v>
                </c:pt>
                <c:pt idx="25">
                  <c:v>7.133100404497346</c:v>
                </c:pt>
                <c:pt idx="26">
                  <c:v>14.75561428954325</c:v>
                </c:pt>
                <c:pt idx="27">
                  <c:v>6.055527955600624</c:v>
                </c:pt>
                <c:pt idx="28">
                  <c:v>14.12610587666076</c:v>
                </c:pt>
                <c:pt idx="29">
                  <c:v>5.05457262754014</c:v>
                </c:pt>
                <c:pt idx="30">
                  <c:v>5.73520206308631</c:v>
                </c:pt>
                <c:pt idx="31">
                  <c:v>13.06437267682643</c:v>
                </c:pt>
                <c:pt idx="32">
                  <c:v>3.433953629340132</c:v>
                </c:pt>
                <c:pt idx="33">
                  <c:v>8.383357030934378</c:v>
                </c:pt>
                <c:pt idx="34">
                  <c:v>12.21620779631995</c:v>
                </c:pt>
                <c:pt idx="35">
                  <c:v>2.314789376140007</c:v>
                </c:pt>
                <c:pt idx="36">
                  <c:v>7.892876205707026</c:v>
                </c:pt>
                <c:pt idx="37">
                  <c:v>11.63960215120304</c:v>
                </c:pt>
                <c:pt idx="38">
                  <c:v>1.224765638251224</c:v>
                </c:pt>
                <c:pt idx="39">
                  <c:v>7.259179457418148</c:v>
                </c:pt>
                <c:pt idx="40">
                  <c:v>0.285597853269319</c:v>
                </c:pt>
                <c:pt idx="41">
                  <c:v>5.652370570259411</c:v>
                </c:pt>
                <c:pt idx="42">
                  <c:v>6.299458770888363</c:v>
                </c:pt>
                <c:pt idx="43">
                  <c:v>0.0</c:v>
                </c:pt>
                <c:pt idx="44">
                  <c:v>4.877784393396014</c:v>
                </c:pt>
                <c:pt idx="45">
                  <c:v>10.48422935484106</c:v>
                </c:pt>
                <c:pt idx="46">
                  <c:v>4.152979596648573</c:v>
                </c:pt>
                <c:pt idx="47">
                  <c:v>4.137389664638763</c:v>
                </c:pt>
                <c:pt idx="48">
                  <c:v>10.24477322972577</c:v>
                </c:pt>
                <c:pt idx="49">
                  <c:v>0.0</c:v>
                </c:pt>
                <c:pt idx="50">
                  <c:v>3.645663737665044</c:v>
                </c:pt>
                <c:pt idx="51">
                  <c:v>9.206696427309452</c:v>
                </c:pt>
                <c:pt idx="52">
                  <c:v>0.0</c:v>
                </c:pt>
                <c:pt idx="53">
                  <c:v>3.243705172120742</c:v>
                </c:pt>
                <c:pt idx="54">
                  <c:v>8.97203493408241</c:v>
                </c:pt>
                <c:pt idx="55">
                  <c:v>0.0</c:v>
                </c:pt>
                <c:pt idx="56">
                  <c:v>2.976072385859749</c:v>
                </c:pt>
                <c:pt idx="57">
                  <c:v>8.743457598946577</c:v>
                </c:pt>
                <c:pt idx="58">
                  <c:v>0.0</c:v>
                </c:pt>
                <c:pt idx="59">
                  <c:v>2.808056838465685</c:v>
                </c:pt>
                <c:pt idx="60">
                  <c:v>7.865320781619276</c:v>
                </c:pt>
                <c:pt idx="61">
                  <c:v>0.0</c:v>
                </c:pt>
                <c:pt idx="62">
                  <c:v>2.414792131610566</c:v>
                </c:pt>
                <c:pt idx="63">
                  <c:v>7.457057741093564</c:v>
                </c:pt>
                <c:pt idx="64">
                  <c:v>0.0</c:v>
                </c:pt>
                <c:pt idx="65">
                  <c:v>1.728506482347146</c:v>
                </c:pt>
                <c:pt idx="66">
                  <c:v>0.0</c:v>
                </c:pt>
                <c:pt idx="67">
                  <c:v>1.210373159738083</c:v>
                </c:pt>
                <c:pt idx="68">
                  <c:v>8.169195217028246</c:v>
                </c:pt>
                <c:pt idx="69">
                  <c:v>0.0</c:v>
                </c:pt>
                <c:pt idx="70">
                  <c:v>0.0</c:v>
                </c:pt>
                <c:pt idx="71">
                  <c:v>8.408241497676032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0.329736645959831</c:v>
                </c:pt>
                <c:pt idx="76">
                  <c:v>0.0</c:v>
                </c:pt>
                <c:pt idx="77">
                  <c:v>0.206308314831832</c:v>
                </c:pt>
                <c:pt idx="78">
                  <c:v>0.0</c:v>
                </c:pt>
                <c:pt idx="79">
                  <c:v>0.0</c:v>
                </c:pt>
                <c:pt idx="80">
                  <c:v>0.260375684111723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-0.377797581588412</c:v>
                </c:pt>
                <c:pt idx="85">
                  <c:v>-4.576255086519195</c:v>
                </c:pt>
                <c:pt idx="86">
                  <c:v>-6.493982659792096</c:v>
                </c:pt>
                <c:pt idx="87">
                  <c:v>-3.538314891692896</c:v>
                </c:pt>
                <c:pt idx="88">
                  <c:v>-4.686447814282701</c:v>
                </c:pt>
                <c:pt idx="89">
                  <c:v>-2.961422653799544</c:v>
                </c:pt>
                <c:pt idx="90">
                  <c:v>-8.421425758959581</c:v>
                </c:pt>
                <c:pt idx="91">
                  <c:v>-4.264186858625644</c:v>
                </c:pt>
                <c:pt idx="92">
                  <c:v>-2.782218734776092</c:v>
                </c:pt>
                <c:pt idx="93">
                  <c:v>-9.137044074965768</c:v>
                </c:pt>
                <c:pt idx="94">
                  <c:v>-4.137439216501533</c:v>
                </c:pt>
                <c:pt idx="95">
                  <c:v>-2.830399157120287</c:v>
                </c:pt>
                <c:pt idx="96">
                  <c:v>-8.60547297153084</c:v>
                </c:pt>
                <c:pt idx="97">
                  <c:v>-2.993625983950935</c:v>
                </c:pt>
                <c:pt idx="98">
                  <c:v>0.0</c:v>
                </c:pt>
                <c:pt idx="99">
                  <c:v>-2.937786760806556</c:v>
                </c:pt>
                <c:pt idx="100">
                  <c:v>0.0</c:v>
                </c:pt>
                <c:pt idx="101">
                  <c:v>-5.831947011345131</c:v>
                </c:pt>
                <c:pt idx="102">
                  <c:v>-3.143246417675094</c:v>
                </c:pt>
                <c:pt idx="103">
                  <c:v>-1.781644932842227</c:v>
                </c:pt>
                <c:pt idx="104">
                  <c:v>0.0</c:v>
                </c:pt>
                <c:pt idx="105">
                  <c:v>0.0</c:v>
                </c:pt>
                <c:pt idx="106">
                  <c:v>-3.139322241838001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</c:numCache>
            </c:numRef>
          </c:xVal>
          <c:yVal>
            <c:numRef>
              <c:f>Sheet1!$P$6:$P$356</c:f>
              <c:numCache>
                <c:formatCode>General</c:formatCode>
                <c:ptCount val="351"/>
                <c:pt idx="0">
                  <c:v>8.5</c:v>
                </c:pt>
                <c:pt idx="1">
                  <c:v>-8.400721508337458</c:v>
                </c:pt>
                <c:pt idx="2">
                  <c:v>-9.466461705415063</c:v>
                </c:pt>
                <c:pt idx="3">
                  <c:v>-26.56521392218998</c:v>
                </c:pt>
                <c:pt idx="4">
                  <c:v>-5.332872160653895</c:v>
                </c:pt>
                <c:pt idx="5">
                  <c:v>-6.907697489441408</c:v>
                </c:pt>
                <c:pt idx="6">
                  <c:v>-16.14682591314612</c:v>
                </c:pt>
                <c:pt idx="7">
                  <c:v>8.5</c:v>
                </c:pt>
                <c:pt idx="8">
                  <c:v>-4.227381369829965</c:v>
                </c:pt>
                <c:pt idx="9">
                  <c:v>-10.51241529287528</c:v>
                </c:pt>
                <c:pt idx="10">
                  <c:v>8.5</c:v>
                </c:pt>
                <c:pt idx="11">
                  <c:v>8.5</c:v>
                </c:pt>
                <c:pt idx="12">
                  <c:v>-2.634245295530553</c:v>
                </c:pt>
                <c:pt idx="13">
                  <c:v>-8.593502144102764</c:v>
                </c:pt>
                <c:pt idx="14">
                  <c:v>8.5</c:v>
                </c:pt>
                <c:pt idx="15">
                  <c:v>-0.234304535238717</c:v>
                </c:pt>
                <c:pt idx="16">
                  <c:v>-1.05919549778822</c:v>
                </c:pt>
                <c:pt idx="17">
                  <c:v>-5.751652662958022</c:v>
                </c:pt>
                <c:pt idx="18">
                  <c:v>1.081975442312454</c:v>
                </c:pt>
                <c:pt idx="19">
                  <c:v>0.85421128692775</c:v>
                </c:pt>
                <c:pt idx="20">
                  <c:v>-4.213392357826784</c:v>
                </c:pt>
                <c:pt idx="21">
                  <c:v>-2.031031863391252</c:v>
                </c:pt>
                <c:pt idx="22">
                  <c:v>2.337069607979698</c:v>
                </c:pt>
                <c:pt idx="23">
                  <c:v>3.979728798476558</c:v>
                </c:pt>
                <c:pt idx="24">
                  <c:v>-0.106655417729682</c:v>
                </c:pt>
                <c:pt idx="25">
                  <c:v>5.173780654994368</c:v>
                </c:pt>
                <c:pt idx="26">
                  <c:v>1.619344056004651</c:v>
                </c:pt>
                <c:pt idx="27">
                  <c:v>6.295968071394503</c:v>
                </c:pt>
                <c:pt idx="28">
                  <c:v>3.358517934802607</c:v>
                </c:pt>
                <c:pt idx="29">
                  <c:v>7.145631346366161</c:v>
                </c:pt>
                <c:pt idx="30">
                  <c:v>6.963257238766714</c:v>
                </c:pt>
                <c:pt idx="31">
                  <c:v>4.999411891625133</c:v>
                </c:pt>
                <c:pt idx="32">
                  <c:v>7.894501324645579</c:v>
                </c:pt>
                <c:pt idx="33">
                  <c:v>7.02178796653426</c:v>
                </c:pt>
                <c:pt idx="34">
                  <c:v>6.345952963567692</c:v>
                </c:pt>
                <c:pt idx="35">
                  <c:v>8.297482171137503</c:v>
                </c:pt>
                <c:pt idx="36">
                  <c:v>7.809462809387126</c:v>
                </c:pt>
                <c:pt idx="37">
                  <c:v>7.481666763817775</c:v>
                </c:pt>
                <c:pt idx="38">
                  <c:v>8.5</c:v>
                </c:pt>
                <c:pt idx="39">
                  <c:v>8.5</c:v>
                </c:pt>
                <c:pt idx="40">
                  <c:v>8.524986574488405</c:v>
                </c:pt>
                <c:pt idx="41">
                  <c:v>8.99451834694526</c:v>
                </c:pt>
                <c:pt idx="42">
                  <c:v>9.051131228801683</c:v>
                </c:pt>
                <c:pt idx="43">
                  <c:v>8.5</c:v>
                </c:pt>
                <c:pt idx="44">
                  <c:v>9.36008499463439</c:v>
                </c:pt>
                <c:pt idx="45">
                  <c:v>10.34865250719418</c:v>
                </c:pt>
                <c:pt idx="46">
                  <c:v>9.61278752910491</c:v>
                </c:pt>
                <c:pt idx="47">
                  <c:v>9.60861021941283</c:v>
                </c:pt>
                <c:pt idx="48">
                  <c:v>11.245078713545</c:v>
                </c:pt>
                <c:pt idx="49">
                  <c:v>8.5</c:v>
                </c:pt>
                <c:pt idx="50">
                  <c:v>9.9729437605929</c:v>
                </c:pt>
                <c:pt idx="51">
                  <c:v>12.21974680993586</c:v>
                </c:pt>
                <c:pt idx="52">
                  <c:v>8.5</c:v>
                </c:pt>
                <c:pt idx="53">
                  <c:v>10.01256456255688</c:v>
                </c:pt>
                <c:pt idx="54">
                  <c:v>12.68372859899681</c:v>
                </c:pt>
                <c:pt idx="55">
                  <c:v>8.5</c:v>
                </c:pt>
                <c:pt idx="56">
                  <c:v>10.21823619310394</c:v>
                </c:pt>
                <c:pt idx="57">
                  <c:v>13.54803759839988</c:v>
                </c:pt>
                <c:pt idx="58">
                  <c:v>8.5</c:v>
                </c:pt>
                <c:pt idx="59">
                  <c:v>10.466222566015</c:v>
                </c:pt>
                <c:pt idx="60">
                  <c:v>14.0073569017273</c:v>
                </c:pt>
                <c:pt idx="61">
                  <c:v>8.5</c:v>
                </c:pt>
                <c:pt idx="62">
                  <c:v>10.52625118700422</c:v>
                </c:pt>
                <c:pt idx="63">
                  <c:v>14.75721440021929</c:v>
                </c:pt>
                <c:pt idx="64">
                  <c:v>8.5</c:v>
                </c:pt>
                <c:pt idx="65">
                  <c:v>10.28992086005397</c:v>
                </c:pt>
                <c:pt idx="66">
                  <c:v>8.5</c:v>
                </c:pt>
                <c:pt idx="67">
                  <c:v>9.942466561497464</c:v>
                </c:pt>
                <c:pt idx="68">
                  <c:v>18.23566774849685</c:v>
                </c:pt>
                <c:pt idx="69">
                  <c:v>8.5</c:v>
                </c:pt>
                <c:pt idx="70">
                  <c:v>8.5</c:v>
                </c:pt>
                <c:pt idx="71">
                  <c:v>20.50821333511236</c:v>
                </c:pt>
                <c:pt idx="72">
                  <c:v>8.5</c:v>
                </c:pt>
                <c:pt idx="73">
                  <c:v>8.5</c:v>
                </c:pt>
                <c:pt idx="74">
                  <c:v>8.5</c:v>
                </c:pt>
                <c:pt idx="75">
                  <c:v>9.207122519206468</c:v>
                </c:pt>
                <c:pt idx="76">
                  <c:v>8.5</c:v>
                </c:pt>
                <c:pt idx="77">
                  <c:v>9.066827436446192</c:v>
                </c:pt>
                <c:pt idx="78">
                  <c:v>8.5</c:v>
                </c:pt>
                <c:pt idx="79">
                  <c:v>8.5</c:v>
                </c:pt>
                <c:pt idx="80">
                  <c:v>9.976663883573337</c:v>
                </c:pt>
                <c:pt idx="81">
                  <c:v>8.5</c:v>
                </c:pt>
                <c:pt idx="82">
                  <c:v>8.5</c:v>
                </c:pt>
                <c:pt idx="83">
                  <c:v>8.5</c:v>
                </c:pt>
                <c:pt idx="84">
                  <c:v>12.81824611741229</c:v>
                </c:pt>
                <c:pt idx="85">
                  <c:v>25.57881649128514</c:v>
                </c:pt>
                <c:pt idx="86">
                  <c:v>26.34207072010865</c:v>
                </c:pt>
                <c:pt idx="87">
                  <c:v>18.22144026784626</c:v>
                </c:pt>
                <c:pt idx="88">
                  <c:v>18.55011977033615</c:v>
                </c:pt>
                <c:pt idx="89">
                  <c:v>14.85079137562691</c:v>
                </c:pt>
                <c:pt idx="90">
                  <c:v>23.0863372866873</c:v>
                </c:pt>
                <c:pt idx="91">
                  <c:v>15.88578829210714</c:v>
                </c:pt>
                <c:pt idx="92">
                  <c:v>13.31894420640219</c:v>
                </c:pt>
                <c:pt idx="93">
                  <c:v>21.54905128317721</c:v>
                </c:pt>
                <c:pt idx="94">
                  <c:v>14.40887557006332</c:v>
                </c:pt>
                <c:pt idx="95">
                  <c:v>12.5422289145259</c:v>
                </c:pt>
                <c:pt idx="96">
                  <c:v>19.12687410318268</c:v>
                </c:pt>
                <c:pt idx="97">
                  <c:v>12.19682021531046</c:v>
                </c:pt>
                <c:pt idx="98">
                  <c:v>8.5</c:v>
                </c:pt>
                <c:pt idx="99">
                  <c:v>11.43778676080656</c:v>
                </c:pt>
                <c:pt idx="100">
                  <c:v>8.5</c:v>
                </c:pt>
                <c:pt idx="101">
                  <c:v>13.39358458626514</c:v>
                </c:pt>
                <c:pt idx="102">
                  <c:v>11.13749690977048</c:v>
                </c:pt>
                <c:pt idx="103">
                  <c:v>9.994977606036784</c:v>
                </c:pt>
                <c:pt idx="104">
                  <c:v>8.5</c:v>
                </c:pt>
                <c:pt idx="105">
                  <c:v>0.0</c:v>
                </c:pt>
                <c:pt idx="106">
                  <c:v>10.31248854139815</c:v>
                </c:pt>
                <c:pt idx="107">
                  <c:v>8.5</c:v>
                </c:pt>
                <c:pt idx="108">
                  <c:v>8.5</c:v>
                </c:pt>
                <c:pt idx="109">
                  <c:v>8.5</c:v>
                </c:pt>
                <c:pt idx="110">
                  <c:v>8.5</c:v>
                </c:pt>
                <c:pt idx="111">
                  <c:v>8.5</c:v>
                </c:pt>
                <c:pt idx="112">
                  <c:v>8.5</c:v>
                </c:pt>
                <c:pt idx="113">
                  <c:v>8.5</c:v>
                </c:pt>
                <c:pt idx="114">
                  <c:v>8.5</c:v>
                </c:pt>
                <c:pt idx="115">
                  <c:v>8.5</c:v>
                </c:pt>
                <c:pt idx="116">
                  <c:v>8.5</c:v>
                </c:pt>
                <c:pt idx="117">
                  <c:v>8.5</c:v>
                </c:pt>
                <c:pt idx="118">
                  <c:v>8.5</c:v>
                </c:pt>
                <c:pt idx="119">
                  <c:v>8.5</c:v>
                </c:pt>
                <c:pt idx="120">
                  <c:v>8.5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19524320"/>
        <c:axId val="-619522960"/>
      </c:scatterChart>
      <c:valAx>
        <c:axId val="-619524320"/>
        <c:scaling>
          <c:orientation val="minMax"/>
          <c:max val="20.0"/>
          <c:min val="-1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19522960"/>
        <c:crosses val="autoZero"/>
        <c:crossBetween val="midCat"/>
      </c:valAx>
      <c:valAx>
        <c:axId val="-619522960"/>
        <c:scaling>
          <c:orientation val="minMax"/>
          <c:max val="30.0"/>
          <c:min val="-3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19524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Rotation</a:t>
            </a:r>
            <a:r>
              <a:rPr lang="en-US" baseline="0"/>
              <a:t> Curve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Sheet1!$AD$6:$AD$112</c:f>
              <c:numCache>
                <c:formatCode>General</c:formatCode>
                <c:ptCount val="107"/>
                <c:pt idx="7">
                  <c:v>8.126194415824725</c:v>
                </c:pt>
                <c:pt idx="10">
                  <c:v>6.996059687331363</c:v>
                </c:pt>
                <c:pt idx="11">
                  <c:v>8.337215417101072</c:v>
                </c:pt>
                <c:pt idx="14">
                  <c:v>7.129463733503786</c:v>
                </c:pt>
                <c:pt idx="38">
                  <c:v>8.587784980345102</c:v>
                </c:pt>
              </c:numCache>
            </c:numRef>
          </c:xVal>
          <c:yVal>
            <c:numRef>
              <c:f>Sheet1!$AE$6:$AE$112</c:f>
              <c:numCache>
                <c:formatCode>General</c:formatCode>
                <c:ptCount val="107"/>
                <c:pt idx="0">
                  <c:v>102.1536700398875</c:v>
                </c:pt>
                <c:pt idx="1">
                  <c:v>66.14136291550581</c:v>
                </c:pt>
                <c:pt idx="2">
                  <c:v>60.10628065959624</c:v>
                </c:pt>
                <c:pt idx="3">
                  <c:v>23.99498586024703</c:v>
                </c:pt>
                <c:pt idx="4">
                  <c:v>97.3629252643796</c:v>
                </c:pt>
                <c:pt idx="5">
                  <c:v>83.01731059515118</c:v>
                </c:pt>
                <c:pt idx="6">
                  <c:v>43.4433467222043</c:v>
                </c:pt>
                <c:pt idx="7">
                  <c:v>131.9914194875436</c:v>
                </c:pt>
                <c:pt idx="8">
                  <c:v>108.7417684774725</c:v>
                </c:pt>
                <c:pt idx="9">
                  <c:v>63.23171002358359</c:v>
                </c:pt>
                <c:pt idx="10">
                  <c:v>171.8128323419628</c:v>
                </c:pt>
                <c:pt idx="11">
                  <c:v>144.1743759730967</c:v>
                </c:pt>
                <c:pt idx="12">
                  <c:v>123.8293483807296</c:v>
                </c:pt>
                <c:pt idx="13">
                  <c:v>71.88867909334226</c:v>
                </c:pt>
                <c:pt idx="14">
                  <c:v>185.4683227582676</c:v>
                </c:pt>
                <c:pt idx="15">
                  <c:v>151.3359372137064</c:v>
                </c:pt>
                <c:pt idx="16">
                  <c:v>137.485049858175</c:v>
                </c:pt>
                <c:pt idx="17">
                  <c:v>86.03889682334406</c:v>
                </c:pt>
                <c:pt idx="18">
                  <c:v>160.8393427041028</c:v>
                </c:pt>
                <c:pt idx="19">
                  <c:v>156.5260972336626</c:v>
                </c:pt>
                <c:pt idx="20">
                  <c:v>91.0903896738894</c:v>
                </c:pt>
                <c:pt idx="21">
                  <c:v>100.9340309070559</c:v>
                </c:pt>
                <c:pt idx="22">
                  <c:v>168.2097694910656</c:v>
                </c:pt>
                <c:pt idx="23">
                  <c:v>184.3917299628401</c:v>
                </c:pt>
                <c:pt idx="24">
                  <c:v>108.634077319299</c:v>
                </c:pt>
                <c:pt idx="25">
                  <c:v>192.3308839102391</c:v>
                </c:pt>
                <c:pt idx="26">
                  <c:v>114.1721997305987</c:v>
                </c:pt>
                <c:pt idx="27">
                  <c:v>201.1595182150263</c:v>
                </c:pt>
                <c:pt idx="28">
                  <c:v>121.0221358417385</c:v>
                </c:pt>
                <c:pt idx="29">
                  <c:v>206.3698229138586</c:v>
                </c:pt>
                <c:pt idx="30">
                  <c:v>200.2294211487618</c:v>
                </c:pt>
                <c:pt idx="31">
                  <c:v>129.1281993903672</c:v>
                </c:pt>
                <c:pt idx="32">
                  <c:v>213.9141218953021</c:v>
                </c:pt>
                <c:pt idx="33">
                  <c:v>168.4040634414132</c:v>
                </c:pt>
                <c:pt idx="34">
                  <c:v>133.7767395220143</c:v>
                </c:pt>
                <c:pt idx="35">
                  <c:v>216.2544110619482</c:v>
                </c:pt>
                <c:pt idx="36">
                  <c:v>167.776199787018</c:v>
                </c:pt>
                <c:pt idx="37">
                  <c:v>134.6330578087101</c:v>
                </c:pt>
                <c:pt idx="38">
                  <c:v>217.7511435463133</c:v>
                </c:pt>
                <c:pt idx="39">
                  <c:v>167.2942340777357</c:v>
                </c:pt>
                <c:pt idx="40">
                  <c:v>218.3979480064477</c:v>
                </c:pt>
                <c:pt idx="41">
                  <c:v>175.3613150599031</c:v>
                </c:pt>
                <c:pt idx="42">
                  <c:v>168.9304931652641</c:v>
                </c:pt>
                <c:pt idx="43">
                  <c:v>217.5156691994513</c:v>
                </c:pt>
                <c:pt idx="44">
                  <c:v>174.478825191766</c:v>
                </c:pt>
                <c:pt idx="45">
                  <c:v>125.0113703505824</c:v>
                </c:pt>
                <c:pt idx="46">
                  <c:v>172.494509838616</c:v>
                </c:pt>
                <c:pt idx="47">
                  <c:v>172.6595596506088</c:v>
                </c:pt>
                <c:pt idx="48">
                  <c:v>118.7399811084335</c:v>
                </c:pt>
                <c:pt idx="49">
                  <c:v>208.3010806150564</c:v>
                </c:pt>
                <c:pt idx="50">
                  <c:v>163.2857494748645</c:v>
                </c:pt>
                <c:pt idx="51">
                  <c:v>113.3235673199839</c:v>
                </c:pt>
                <c:pt idx="52">
                  <c:v>206.0428930352191</c:v>
                </c:pt>
                <c:pt idx="53">
                  <c:v>161.0275618950271</c:v>
                </c:pt>
                <c:pt idx="54">
                  <c:v>109.0866815464992</c:v>
                </c:pt>
                <c:pt idx="55">
                  <c:v>197.1807687197326</c:v>
                </c:pt>
                <c:pt idx="56">
                  <c:v>152.1654375795407</c:v>
                </c:pt>
                <c:pt idx="57">
                  <c:v>100.4356183716684</c:v>
                </c:pt>
                <c:pt idx="58">
                  <c:v>192.3099968979793</c:v>
                </c:pt>
                <c:pt idx="59">
                  <c:v>141.3585711768453</c:v>
                </c:pt>
                <c:pt idx="60">
                  <c:v>95.35378540925937</c:v>
                </c:pt>
                <c:pt idx="61">
                  <c:v>178.647626446929</c:v>
                </c:pt>
                <c:pt idx="62">
                  <c:v>132.6430517404836</c:v>
                </c:pt>
                <c:pt idx="63">
                  <c:v>86.63826597289771</c:v>
                </c:pt>
                <c:pt idx="64">
                  <c:v>164.0708122585379</c:v>
                </c:pt>
                <c:pt idx="65">
                  <c:v>124.496848385591</c:v>
                </c:pt>
                <c:pt idx="66">
                  <c:v>158.5953394695393</c:v>
                </c:pt>
                <c:pt idx="67">
                  <c:v>120.0108302239864</c:v>
                </c:pt>
                <c:pt idx="68">
                  <c:v>60.15515710086904</c:v>
                </c:pt>
                <c:pt idx="69">
                  <c:v>146.6928832399176</c:v>
                </c:pt>
                <c:pt idx="70">
                  <c:v>134.3259667643365</c:v>
                </c:pt>
                <c:pt idx="71">
                  <c:v>48.3911569795175</c:v>
                </c:pt>
                <c:pt idx="72">
                  <c:v>134.29862487913</c:v>
                </c:pt>
                <c:pt idx="73">
                  <c:v>123.9104065971963</c:v>
                </c:pt>
                <c:pt idx="74">
                  <c:v>111.503386631994</c:v>
                </c:pt>
                <c:pt idx="75">
                  <c:v>85.78031011457854</c:v>
                </c:pt>
                <c:pt idx="76">
                  <c:v>93.77180058068728</c:v>
                </c:pt>
                <c:pt idx="77">
                  <c:v>70.52214957061615</c:v>
                </c:pt>
                <c:pt idx="78">
                  <c:v>72.9941334642504</c:v>
                </c:pt>
                <c:pt idx="79">
                  <c:v>59.03855489225702</c:v>
                </c:pt>
                <c:pt idx="80">
                  <c:v>32.53708488810326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19541504"/>
        <c:axId val="-619539456"/>
      </c:scatterChart>
      <c:valAx>
        <c:axId val="-619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19539456"/>
        <c:crosses val="autoZero"/>
        <c:crossBetween val="midCat"/>
      </c:valAx>
      <c:valAx>
        <c:axId val="-61953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19541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39497</xdr:colOff>
      <xdr:row>7</xdr:row>
      <xdr:rowOff>167471</xdr:rowOff>
    </xdr:from>
    <xdr:to>
      <xdr:col>13</xdr:col>
      <xdr:colOff>1953848</xdr:colOff>
      <xdr:row>44</xdr:row>
      <xdr:rowOff>41868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295881</xdr:colOff>
      <xdr:row>5</xdr:row>
      <xdr:rowOff>8792</xdr:rowOff>
    </xdr:from>
    <xdr:to>
      <xdr:col>44</xdr:col>
      <xdr:colOff>398839</xdr:colOff>
      <xdr:row>30</xdr:row>
      <xdr:rowOff>203715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6"/>
  <sheetViews>
    <sheetView tabSelected="1" topLeftCell="F97" workbookViewId="0">
      <selection activeCell="K125" sqref="K125"/>
    </sheetView>
  </sheetViews>
  <sheetFormatPr baseColWidth="10" defaultRowHeight="16" x14ac:dyDescent="0.2"/>
  <cols>
    <col min="1" max="4" width="25.83203125" customWidth="1"/>
    <col min="5" max="5" width="34.83203125" customWidth="1"/>
    <col min="6" max="20" width="25.83203125" customWidth="1"/>
    <col min="30" max="30" width="22" customWidth="1"/>
    <col min="31" max="31" width="25.1640625" customWidth="1"/>
    <col min="33" max="33" width="43.5" customWidth="1"/>
  </cols>
  <sheetData>
    <row r="1" spans="1:31" ht="20" customHeight="1" x14ac:dyDescent="0.2">
      <c r="E1" t="s">
        <v>0</v>
      </c>
      <c r="G1" t="s">
        <v>1</v>
      </c>
      <c r="J1" s="1"/>
      <c r="K1" s="1"/>
      <c r="L1" s="2"/>
      <c r="R1" t="s">
        <v>2</v>
      </c>
      <c r="S1" t="s">
        <v>2</v>
      </c>
      <c r="T1" t="s">
        <v>2</v>
      </c>
      <c r="U1" t="s">
        <v>2</v>
      </c>
      <c r="V1" t="s">
        <v>2</v>
      </c>
      <c r="X1" t="s">
        <v>2</v>
      </c>
      <c r="Y1" t="s">
        <v>2</v>
      </c>
      <c r="AD1" t="s">
        <v>1</v>
      </c>
    </row>
    <row r="2" spans="1:31" ht="20" customHeight="1" x14ac:dyDescent="0.2">
      <c r="D2" t="s">
        <v>3</v>
      </c>
      <c r="E2" t="s">
        <v>39</v>
      </c>
      <c r="F2" t="s">
        <v>4</v>
      </c>
      <c r="G2" t="s">
        <v>5</v>
      </c>
      <c r="J2" s="1"/>
      <c r="K2" s="1"/>
      <c r="L2" s="1"/>
      <c r="N2" t="s">
        <v>6</v>
      </c>
      <c r="P2" t="s">
        <v>7</v>
      </c>
      <c r="Q2" t="s">
        <v>7</v>
      </c>
      <c r="AD2" t="s">
        <v>5</v>
      </c>
    </row>
    <row r="3" spans="1:31" ht="20" customHeight="1" x14ac:dyDescent="0.2">
      <c r="E3" s="1"/>
      <c r="F3" s="9" t="s">
        <v>40</v>
      </c>
      <c r="G3" s="9" t="s">
        <v>41</v>
      </c>
      <c r="H3" s="1"/>
      <c r="I3" s="1"/>
      <c r="J3" s="3"/>
      <c r="K3" s="1"/>
      <c r="L3" s="1"/>
      <c r="N3" t="s">
        <v>8</v>
      </c>
      <c r="O3" s="6" t="s">
        <v>9</v>
      </c>
      <c r="P3" s="6" t="s">
        <v>10</v>
      </c>
      <c r="Q3" t="s">
        <v>11</v>
      </c>
      <c r="R3" s="1"/>
      <c r="S3" s="1"/>
      <c r="T3" s="1"/>
      <c r="U3" s="1"/>
      <c r="V3" s="1"/>
      <c r="X3" s="1"/>
      <c r="Y3" s="1"/>
      <c r="AD3" s="9" t="s">
        <v>41</v>
      </c>
    </row>
    <row r="4" spans="1:31" ht="20" customHeight="1" x14ac:dyDescent="0.2">
      <c r="C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15</v>
      </c>
      <c r="J4" s="1"/>
      <c r="K4" s="1"/>
      <c r="L4" s="2"/>
      <c r="N4" s="5" t="s">
        <v>15</v>
      </c>
      <c r="O4" s="4" t="s">
        <v>15</v>
      </c>
      <c r="P4" s="4" t="s">
        <v>15</v>
      </c>
      <c r="Q4" s="4" t="s">
        <v>15</v>
      </c>
      <c r="R4" s="4" t="s">
        <v>17</v>
      </c>
      <c r="S4" s="4" t="s">
        <v>18</v>
      </c>
      <c r="T4" s="4" t="s">
        <v>19</v>
      </c>
      <c r="U4" s="4" t="s">
        <v>20</v>
      </c>
      <c r="V4" s="4" t="s">
        <v>21</v>
      </c>
      <c r="X4" s="4" t="s">
        <v>22</v>
      </c>
      <c r="Y4" s="4" t="s">
        <v>23</v>
      </c>
      <c r="AD4" s="4" t="s">
        <v>15</v>
      </c>
    </row>
    <row r="5" spans="1:31" ht="20" customHeight="1" x14ac:dyDescent="0.2"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N5" s="1" t="s">
        <v>32</v>
      </c>
      <c r="O5" s="6" t="s">
        <v>33</v>
      </c>
      <c r="P5" s="6" t="s">
        <v>34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X5" t="e">
        <f t="shared" ref="X5:X16" si="0">COS(RADIANS(C5-90))</f>
        <v>#VALUE!</v>
      </c>
      <c r="Y5" t="e">
        <f t="shared" ref="Y5:Y16" si="1">SIN(RADIANS(C5-90))</f>
        <v>#VALUE!</v>
      </c>
      <c r="AA5">
        <f>O6</f>
        <v>0</v>
      </c>
      <c r="AB5">
        <f>+P6</f>
        <v>8.5</v>
      </c>
      <c r="AD5" t="s">
        <v>28</v>
      </c>
    </row>
    <row r="6" spans="1:31" ht="20" customHeight="1" x14ac:dyDescent="0.2">
      <c r="A6" t="s">
        <v>42</v>
      </c>
      <c r="B6" t="s">
        <v>43</v>
      </c>
      <c r="C6" s="4">
        <v>23</v>
      </c>
      <c r="D6">
        <f t="shared" ref="D6:D16" si="2">SIN(RADIANS(C6))</f>
        <v>0.39073112848927377</v>
      </c>
      <c r="E6" s="7">
        <v>1420329030</v>
      </c>
      <c r="F6" s="9">
        <f>AE8</f>
        <v>60.106280659596237</v>
      </c>
      <c r="G6" s="9">
        <f t="shared" ref="G6:G16" si="3">(8.5*220*D6)/((220*D6)+(F6))</f>
        <v>5.0022699538300968</v>
      </c>
      <c r="H6">
        <f t="shared" ref="H6:H16" si="4">-V6+U6</f>
        <v>4.0836712089759075</v>
      </c>
      <c r="I6">
        <f t="shared" ref="I6:I16" si="5">(SQRT(R6-S6))+U6</f>
        <v>11.564911299715579</v>
      </c>
      <c r="J6" s="8" t="str">
        <f t="shared" ref="J6:J16" si="6">IF(AND(H6&gt;0,I6&gt;0),"0","")</f>
        <v>0</v>
      </c>
      <c r="K6" s="8" t="str">
        <f t="shared" ref="K6:K16" si="7">IF(AND(H6&lt;0,I6&gt;0),I6,"")</f>
        <v/>
      </c>
      <c r="L6" s="8" t="str">
        <f t="shared" ref="L6:L16" si="8">IF(AND(H6&gt;0,I6&lt;0),H6,"")</f>
        <v/>
      </c>
      <c r="M6" s="8" t="str">
        <f t="shared" ref="M6:M16" si="9">IF(AND(H6&lt;0,I6&lt;0),"0","")</f>
        <v/>
      </c>
      <c r="N6" s="8">
        <f t="shared" ref="N6:N16" si="10">SUM(J6:M6)</f>
        <v>0</v>
      </c>
      <c r="O6" s="6">
        <f t="shared" ref="O6:O16" si="11">N6*X6</f>
        <v>0</v>
      </c>
      <c r="P6" s="6">
        <f t="shared" ref="P6:P16" si="12">Q6+8.5</f>
        <v>8.5</v>
      </c>
      <c r="Q6">
        <f t="shared" ref="Q6:Q16" si="13">N6*Y6</f>
        <v>0</v>
      </c>
      <c r="R6">
        <f t="shared" ref="R6:R16" si="14">G6*G6</f>
        <v>25.022704690991358</v>
      </c>
      <c r="S6">
        <f t="shared" ref="S6:S16" si="15">D6*D6*8.5*8.5</f>
        <v>11.030466367168724</v>
      </c>
      <c r="T6">
        <f t="shared" ref="T6:T16" si="16">COS(RADIANS(C6))</f>
        <v>0.92050485345244037</v>
      </c>
      <c r="U6">
        <f t="shared" ref="U6:U16" si="17">T6*8.5</f>
        <v>7.8242912543457432</v>
      </c>
      <c r="V6">
        <f t="shared" ref="V6:V16" si="18">(SQRT(R6-S6))</f>
        <v>3.7406200453698357</v>
      </c>
      <c r="X6">
        <f t="shared" si="0"/>
        <v>0.39073112848927372</v>
      </c>
      <c r="Y6">
        <f t="shared" si="1"/>
        <v>-0.92050485345244037</v>
      </c>
      <c r="AC6" s="4">
        <v>23</v>
      </c>
      <c r="AE6">
        <f t="shared" ref="AE6:AE37" si="19">((299792458*((1420405751-E6)/1420405751))/1000)+(220*D6)</f>
        <v>102.15367003988747</v>
      </c>
    </row>
    <row r="7" spans="1:31" ht="20" customHeight="1" x14ac:dyDescent="0.2">
      <c r="A7" t="s">
        <v>42</v>
      </c>
      <c r="B7" t="s">
        <v>43</v>
      </c>
      <c r="C7" s="4">
        <v>23</v>
      </c>
      <c r="D7">
        <f t="shared" si="2"/>
        <v>0.39073112848927377</v>
      </c>
      <c r="E7" s="7">
        <v>1420499655</v>
      </c>
      <c r="F7" s="9">
        <f>(299792458*((1420405751-E7)/1420405751))/1000</f>
        <v>-19.819485352134425</v>
      </c>
      <c r="G7" s="9">
        <f t="shared" si="3"/>
        <v>11.047054038005745</v>
      </c>
      <c r="H7">
        <f t="shared" si="4"/>
        <v>-2.7116916875278019</v>
      </c>
      <c r="I7">
        <f t="shared" si="5"/>
        <v>18.360274196219287</v>
      </c>
      <c r="J7" s="8" t="str">
        <f t="shared" si="6"/>
        <v/>
      </c>
      <c r="K7" s="8">
        <f t="shared" si="7"/>
        <v>18.360274196219287</v>
      </c>
      <c r="L7" s="8" t="str">
        <f t="shared" si="8"/>
        <v/>
      </c>
      <c r="M7" s="8" t="str">
        <f t="shared" si="9"/>
        <v/>
      </c>
      <c r="N7" s="8">
        <f t="shared" si="10"/>
        <v>18.360274196219287</v>
      </c>
      <c r="O7" s="6">
        <f t="shared" si="11"/>
        <v>7.1739306560612546</v>
      </c>
      <c r="P7" s="6">
        <f t="shared" si="12"/>
        <v>-8.4007215083374582</v>
      </c>
      <c r="Q7">
        <f t="shared" si="13"/>
        <v>-16.900721508337458</v>
      </c>
      <c r="R7">
        <f t="shared" si="14"/>
        <v>122.03740291861905</v>
      </c>
      <c r="S7">
        <f t="shared" si="15"/>
        <v>11.030466367168724</v>
      </c>
      <c r="T7">
        <f t="shared" si="16"/>
        <v>0.92050485345244037</v>
      </c>
      <c r="U7">
        <f t="shared" si="17"/>
        <v>7.8242912543457432</v>
      </c>
      <c r="V7">
        <f t="shared" si="18"/>
        <v>10.535982941873545</v>
      </c>
      <c r="X7">
        <f t="shared" si="0"/>
        <v>0.39073112848927372</v>
      </c>
      <c r="Y7">
        <f t="shared" si="1"/>
        <v>-0.92050485345244037</v>
      </c>
      <c r="AC7" s="4">
        <v>23</v>
      </c>
      <c r="AE7">
        <f t="shared" si="19"/>
        <v>66.141362915505809</v>
      </c>
    </row>
    <row r="8" spans="1:31" ht="20" customHeight="1" x14ac:dyDescent="0.2">
      <c r="A8" t="s">
        <v>42</v>
      </c>
      <c r="B8" t="s">
        <v>43</v>
      </c>
      <c r="C8" s="4">
        <v>23</v>
      </c>
      <c r="D8">
        <f t="shared" si="2"/>
        <v>0.39073112848927377</v>
      </c>
      <c r="E8" s="7">
        <v>1420528249</v>
      </c>
      <c r="F8" s="9">
        <f t="shared" ref="F8:F16" si="20">(299792458*((1420405751-E8)/1420405751))/1000</f>
        <v>-25.854567608043993</v>
      </c>
      <c r="G8" s="9">
        <f t="shared" si="3"/>
        <v>12.156253926490253</v>
      </c>
      <c r="H8">
        <f t="shared" si="4"/>
        <v>-3.8694696102410209</v>
      </c>
      <c r="I8">
        <f t="shared" si="5"/>
        <v>19.518052118932509</v>
      </c>
      <c r="J8" s="8" t="str">
        <f t="shared" si="6"/>
        <v/>
      </c>
      <c r="K8" s="8">
        <f t="shared" si="7"/>
        <v>19.518052118932509</v>
      </c>
      <c r="L8" s="8" t="str">
        <f t="shared" si="8"/>
        <v/>
      </c>
      <c r="M8" s="8" t="str">
        <f t="shared" si="9"/>
        <v/>
      </c>
      <c r="N8" s="8">
        <f t="shared" si="10"/>
        <v>19.518052118932509</v>
      </c>
      <c r="O8" s="6">
        <f t="shared" si="11"/>
        <v>7.626310530342959</v>
      </c>
      <c r="P8" s="6">
        <f t="shared" si="12"/>
        <v>-9.4664617054150639</v>
      </c>
      <c r="Q8">
        <f t="shared" si="13"/>
        <v>-17.966461705415064</v>
      </c>
      <c r="R8">
        <f t="shared" si="14"/>
        <v>147.7745095253097</v>
      </c>
      <c r="S8">
        <f t="shared" si="15"/>
        <v>11.030466367168724</v>
      </c>
      <c r="T8">
        <f t="shared" si="16"/>
        <v>0.92050485345244037</v>
      </c>
      <c r="U8">
        <f t="shared" si="17"/>
        <v>7.8242912543457432</v>
      </c>
      <c r="V8">
        <f t="shared" si="18"/>
        <v>11.693760864586764</v>
      </c>
      <c r="X8">
        <f t="shared" si="0"/>
        <v>0.39073112848927372</v>
      </c>
      <c r="Y8">
        <f t="shared" si="1"/>
        <v>-0.92050485345244037</v>
      </c>
      <c r="AC8" s="4">
        <v>23</v>
      </c>
      <c r="AE8">
        <f t="shared" si="19"/>
        <v>60.106280659596237</v>
      </c>
    </row>
    <row r="9" spans="1:31" x14ac:dyDescent="0.2">
      <c r="C9" s="4">
        <v>23</v>
      </c>
      <c r="D9">
        <f t="shared" si="2"/>
        <v>0.39073112848927377</v>
      </c>
      <c r="E9" s="7">
        <v>1420699343</v>
      </c>
      <c r="F9" s="9">
        <f t="shared" si="20"/>
        <v>-61.965862407393196</v>
      </c>
      <c r="G9" s="9">
        <f t="shared" si="3"/>
        <v>30.450828957788747</v>
      </c>
      <c r="H9">
        <f t="shared" si="4"/>
        <v>-22.444876521616266</v>
      </c>
      <c r="I9">
        <f t="shared" si="5"/>
        <v>38.093459030307756</v>
      </c>
      <c r="J9" s="8" t="str">
        <f t="shared" si="6"/>
        <v/>
      </c>
      <c r="K9" s="8">
        <f t="shared" si="7"/>
        <v>38.093459030307756</v>
      </c>
      <c r="L9" s="8" t="str">
        <f t="shared" si="8"/>
        <v/>
      </c>
      <c r="M9" s="8" t="str">
        <f t="shared" si="9"/>
        <v/>
      </c>
      <c r="N9" s="8">
        <f t="shared" si="10"/>
        <v>38.093459030307756</v>
      </c>
      <c r="O9" s="6">
        <f t="shared" si="11"/>
        <v>14.884300234972065</v>
      </c>
      <c r="P9" s="6">
        <f t="shared" si="12"/>
        <v>-26.565213922189983</v>
      </c>
      <c r="Q9">
        <f t="shared" si="13"/>
        <v>-35.065213922189983</v>
      </c>
      <c r="R9">
        <f t="shared" si="14"/>
        <v>927.25298421650575</v>
      </c>
      <c r="S9">
        <f t="shared" si="15"/>
        <v>11.030466367168724</v>
      </c>
      <c r="T9">
        <f t="shared" si="16"/>
        <v>0.92050485345244037</v>
      </c>
      <c r="U9">
        <f t="shared" si="17"/>
        <v>7.8242912543457432</v>
      </c>
      <c r="V9">
        <f t="shared" si="18"/>
        <v>30.269167775962011</v>
      </c>
      <c r="X9">
        <f t="shared" si="0"/>
        <v>0.39073112848927372</v>
      </c>
      <c r="Y9">
        <f t="shared" si="1"/>
        <v>-0.92050485345244037</v>
      </c>
      <c r="AC9" s="4">
        <v>23</v>
      </c>
      <c r="AE9">
        <f t="shared" si="19"/>
        <v>23.994985860247034</v>
      </c>
    </row>
    <row r="10" spans="1:31" x14ac:dyDescent="0.2">
      <c r="C10" s="4">
        <v>30</v>
      </c>
      <c r="D10">
        <f t="shared" si="2"/>
        <v>0.49999999999999994</v>
      </c>
      <c r="E10" s="7">
        <v>1420465625</v>
      </c>
      <c r="F10" s="9">
        <f t="shared" si="20"/>
        <v>-12.637074735620384</v>
      </c>
      <c r="G10" s="9">
        <f t="shared" si="3"/>
        <v>9.6032447408610402</v>
      </c>
      <c r="H10">
        <f t="shared" si="4"/>
        <v>-1.2503930669029568</v>
      </c>
      <c r="I10">
        <f t="shared" si="5"/>
        <v>15.972824931238415</v>
      </c>
      <c r="J10" s="8" t="str">
        <f t="shared" si="6"/>
        <v/>
      </c>
      <c r="K10" s="8">
        <f t="shared" si="7"/>
        <v>15.972824931238415</v>
      </c>
      <c r="L10" s="8" t="str">
        <f t="shared" si="8"/>
        <v/>
      </c>
      <c r="M10" s="8" t="str">
        <f t="shared" si="9"/>
        <v/>
      </c>
      <c r="N10" s="8">
        <f t="shared" si="10"/>
        <v>15.972824931238415</v>
      </c>
      <c r="O10" s="6">
        <f t="shared" si="11"/>
        <v>7.9864124656192095</v>
      </c>
      <c r="P10" s="6">
        <f t="shared" si="12"/>
        <v>-5.3328721606538956</v>
      </c>
      <c r="Q10">
        <f t="shared" si="13"/>
        <v>-13.832872160653896</v>
      </c>
      <c r="R10">
        <f t="shared" si="14"/>
        <v>92.222309552875231</v>
      </c>
      <c r="S10">
        <f t="shared" si="15"/>
        <v>18.062499999999996</v>
      </c>
      <c r="T10">
        <f t="shared" si="16"/>
        <v>0.86602540378443871</v>
      </c>
      <c r="U10">
        <f t="shared" si="17"/>
        <v>7.3612159321677293</v>
      </c>
      <c r="V10">
        <f t="shared" si="18"/>
        <v>8.6116089990706861</v>
      </c>
      <c r="X10">
        <f t="shared" si="0"/>
        <v>0.50000000000000011</v>
      </c>
      <c r="Y10">
        <f t="shared" si="1"/>
        <v>-0.8660254037844386</v>
      </c>
      <c r="AC10" s="4">
        <v>30</v>
      </c>
      <c r="AE10">
        <f t="shared" si="19"/>
        <v>97.362925264379598</v>
      </c>
    </row>
    <row r="11" spans="1:31" x14ac:dyDescent="0.2">
      <c r="C11" s="4">
        <v>30</v>
      </c>
      <c r="D11">
        <f t="shared" si="2"/>
        <v>0.49999999999999994</v>
      </c>
      <c r="E11" s="7">
        <v>1420533594</v>
      </c>
      <c r="F11" s="9">
        <f t="shared" si="20"/>
        <v>-26.982689404848795</v>
      </c>
      <c r="G11" s="9">
        <f t="shared" si="3"/>
        <v>11.262711274275015</v>
      </c>
      <c r="H11">
        <f t="shared" si="4"/>
        <v>-3.0688447219071797</v>
      </c>
      <c r="I11">
        <f t="shared" si="5"/>
        <v>17.791276586242638</v>
      </c>
      <c r="J11" s="8" t="str">
        <f t="shared" si="6"/>
        <v/>
      </c>
      <c r="K11" s="8">
        <f t="shared" si="7"/>
        <v>17.791276586242638</v>
      </c>
      <c r="L11" s="8" t="str">
        <f t="shared" si="8"/>
        <v/>
      </c>
      <c r="M11" s="8" t="str">
        <f t="shared" si="9"/>
        <v/>
      </c>
      <c r="N11" s="8">
        <f t="shared" si="10"/>
        <v>17.791276586242638</v>
      </c>
      <c r="O11" s="6">
        <f t="shared" si="11"/>
        <v>8.8956382931213209</v>
      </c>
      <c r="P11" s="6">
        <f t="shared" si="12"/>
        <v>-6.9076974894414089</v>
      </c>
      <c r="Q11">
        <f t="shared" si="13"/>
        <v>-15.407697489441409</v>
      </c>
      <c r="R11">
        <f t="shared" si="14"/>
        <v>126.84866524768152</v>
      </c>
      <c r="S11">
        <f t="shared" si="15"/>
        <v>18.062499999999996</v>
      </c>
      <c r="T11">
        <f t="shared" si="16"/>
        <v>0.86602540378443871</v>
      </c>
      <c r="U11">
        <f t="shared" si="17"/>
        <v>7.3612159321677293</v>
      </c>
      <c r="V11">
        <f t="shared" si="18"/>
        <v>10.430060654074909</v>
      </c>
      <c r="X11">
        <f t="shared" si="0"/>
        <v>0.50000000000000011</v>
      </c>
      <c r="Y11">
        <f t="shared" si="1"/>
        <v>-0.8660254037844386</v>
      </c>
      <c r="AC11" s="4">
        <v>30</v>
      </c>
      <c r="AE11">
        <f t="shared" si="19"/>
        <v>83.017310595151187</v>
      </c>
    </row>
    <row r="12" spans="1:31" x14ac:dyDescent="0.2">
      <c r="C12" s="4">
        <v>30</v>
      </c>
      <c r="D12">
        <f t="shared" si="2"/>
        <v>0.49999999999999994</v>
      </c>
      <c r="E12" s="7">
        <v>1420721094</v>
      </c>
      <c r="F12" s="9">
        <f t="shared" si="20"/>
        <v>-66.556653277795689</v>
      </c>
      <c r="G12" s="9">
        <f t="shared" si="3"/>
        <v>21.522282939636248</v>
      </c>
      <c r="H12">
        <f t="shared" si="4"/>
        <v>-13.737271286914057</v>
      </c>
      <c r="I12">
        <f t="shared" si="5"/>
        <v>28.459703151249514</v>
      </c>
      <c r="J12" s="8" t="str">
        <f t="shared" si="6"/>
        <v/>
      </c>
      <c r="K12" s="8">
        <f t="shared" si="7"/>
        <v>28.459703151249514</v>
      </c>
      <c r="L12" s="8" t="str">
        <f t="shared" si="8"/>
        <v/>
      </c>
      <c r="M12" s="8" t="str">
        <f t="shared" si="9"/>
        <v/>
      </c>
      <c r="N12" s="8">
        <f t="shared" si="10"/>
        <v>28.459703151249514</v>
      </c>
      <c r="O12" s="6">
        <f t="shared" si="11"/>
        <v>14.22985157562476</v>
      </c>
      <c r="P12" s="6">
        <f t="shared" si="12"/>
        <v>-16.14682591314612</v>
      </c>
      <c r="Q12">
        <f t="shared" si="13"/>
        <v>-24.64682591314612</v>
      </c>
      <c r="R12">
        <f t="shared" si="14"/>
        <v>463.20866293375752</v>
      </c>
      <c r="S12">
        <f t="shared" si="15"/>
        <v>18.062499999999996</v>
      </c>
      <c r="T12">
        <f t="shared" si="16"/>
        <v>0.86602540378443871</v>
      </c>
      <c r="U12">
        <f t="shared" si="17"/>
        <v>7.3612159321677293</v>
      </c>
      <c r="V12">
        <f t="shared" si="18"/>
        <v>21.098487219081786</v>
      </c>
      <c r="X12">
        <f t="shared" si="0"/>
        <v>0.50000000000000011</v>
      </c>
      <c r="Y12">
        <f t="shared" si="1"/>
        <v>-0.8660254037844386</v>
      </c>
      <c r="AC12" s="4">
        <v>30</v>
      </c>
      <c r="AE12">
        <f t="shared" si="19"/>
        <v>43.443346722204296</v>
      </c>
    </row>
    <row r="13" spans="1:31" x14ac:dyDescent="0.2">
      <c r="C13" s="4">
        <v>35</v>
      </c>
      <c r="D13">
        <f t="shared" si="2"/>
        <v>0.57357643635104605</v>
      </c>
      <c r="E13" s="7">
        <v>1420378249</v>
      </c>
      <c r="F13" s="9">
        <f t="shared" si="20"/>
        <v>5.8046034903135224</v>
      </c>
      <c r="G13" s="9">
        <f t="shared" si="3"/>
        <v>8.1261944158247257</v>
      </c>
      <c r="H13">
        <f t="shared" si="4"/>
        <v>0.46159915048469635</v>
      </c>
      <c r="I13">
        <f t="shared" si="5"/>
        <v>13.463985602428163</v>
      </c>
      <c r="J13" s="8" t="str">
        <f t="shared" si="6"/>
        <v>0</v>
      </c>
      <c r="K13" s="8" t="str">
        <f t="shared" si="7"/>
        <v/>
      </c>
      <c r="L13" s="8" t="str">
        <f t="shared" si="8"/>
        <v/>
      </c>
      <c r="M13" s="8" t="str">
        <f t="shared" si="9"/>
        <v/>
      </c>
      <c r="N13" s="8">
        <f t="shared" si="10"/>
        <v>0</v>
      </c>
      <c r="O13" s="6">
        <f t="shared" si="11"/>
        <v>0</v>
      </c>
      <c r="P13" s="6">
        <f t="shared" si="12"/>
        <v>8.5</v>
      </c>
      <c r="Q13">
        <f t="shared" si="13"/>
        <v>0</v>
      </c>
      <c r="R13">
        <f t="shared" si="14"/>
        <v>66.035035683780961</v>
      </c>
      <c r="S13">
        <f t="shared" si="15"/>
        <v>23.76952232236021</v>
      </c>
      <c r="T13">
        <f t="shared" si="16"/>
        <v>0.8191520442889918</v>
      </c>
      <c r="U13">
        <f t="shared" si="17"/>
        <v>6.9627923764564299</v>
      </c>
      <c r="V13">
        <f t="shared" si="18"/>
        <v>6.5011932259717335</v>
      </c>
      <c r="X13">
        <f t="shared" si="0"/>
        <v>0.57357643635104616</v>
      </c>
      <c r="Y13">
        <f t="shared" si="1"/>
        <v>-0.8191520442889918</v>
      </c>
      <c r="AC13" s="4">
        <v>35</v>
      </c>
      <c r="AD13">
        <f t="shared" ref="AD13:AD20" si="21">(8.5*220*D13)/((220*D13)+(F13))</f>
        <v>8.1261944158247257</v>
      </c>
      <c r="AE13">
        <f t="shared" si="19"/>
        <v>131.99141948754365</v>
      </c>
    </row>
    <row r="14" spans="1:31" x14ac:dyDescent="0.2">
      <c r="C14" s="4">
        <v>35</v>
      </c>
      <c r="D14">
        <f t="shared" si="2"/>
        <v>0.57357643635104605</v>
      </c>
      <c r="E14" s="7">
        <v>1420488405</v>
      </c>
      <c r="F14" s="9">
        <f t="shared" si="20"/>
        <v>-17.445047519757612</v>
      </c>
      <c r="G14" s="9">
        <f t="shared" si="3"/>
        <v>9.8636241712278085</v>
      </c>
      <c r="H14">
        <f t="shared" si="4"/>
        <v>-1.6116790048515321</v>
      </c>
      <c r="I14">
        <f t="shared" si="5"/>
        <v>15.537263757764393</v>
      </c>
      <c r="J14" s="8" t="str">
        <f t="shared" si="6"/>
        <v/>
      </c>
      <c r="K14" s="8">
        <f t="shared" si="7"/>
        <v>15.537263757764393</v>
      </c>
      <c r="L14" s="8" t="str">
        <f t="shared" si="8"/>
        <v/>
      </c>
      <c r="M14" s="8" t="str">
        <f t="shared" si="9"/>
        <v/>
      </c>
      <c r="N14" s="8">
        <f t="shared" si="10"/>
        <v>15.537263757764393</v>
      </c>
      <c r="O14" s="6">
        <f t="shared" si="11"/>
        <v>8.911808376824764</v>
      </c>
      <c r="P14" s="6">
        <f t="shared" si="12"/>
        <v>-4.2273813698299652</v>
      </c>
      <c r="Q14">
        <f t="shared" si="13"/>
        <v>-12.727381369829965</v>
      </c>
      <c r="R14">
        <f t="shared" si="14"/>
        <v>97.291081791229473</v>
      </c>
      <c r="S14">
        <f t="shared" si="15"/>
        <v>23.76952232236021</v>
      </c>
      <c r="T14">
        <f t="shared" si="16"/>
        <v>0.8191520442889918</v>
      </c>
      <c r="U14">
        <f t="shared" si="17"/>
        <v>6.9627923764564299</v>
      </c>
      <c r="V14">
        <f t="shared" si="18"/>
        <v>8.574471381307962</v>
      </c>
      <c r="X14">
        <f t="shared" si="0"/>
        <v>0.57357643635104616</v>
      </c>
      <c r="Y14">
        <f t="shared" si="1"/>
        <v>-0.8191520442889918</v>
      </c>
      <c r="AC14" s="4">
        <v>35</v>
      </c>
      <c r="AE14">
        <f t="shared" si="19"/>
        <v>108.74176847747252</v>
      </c>
    </row>
    <row r="15" spans="1:31" x14ac:dyDescent="0.2">
      <c r="C15" s="4">
        <v>35</v>
      </c>
      <c r="D15">
        <f t="shared" si="2"/>
        <v>0.57357643635104605</v>
      </c>
      <c r="E15" s="7">
        <v>1420704030</v>
      </c>
      <c r="F15" s="9">
        <f t="shared" si="20"/>
        <v>-62.955105973646539</v>
      </c>
      <c r="G15" s="9">
        <f t="shared" si="3"/>
        <v>16.962817162091802</v>
      </c>
      <c r="H15">
        <f t="shared" si="4"/>
        <v>-9.284288707608976</v>
      </c>
      <c r="I15">
        <f t="shared" si="5"/>
        <v>23.209873460521838</v>
      </c>
      <c r="J15" s="8" t="str">
        <f t="shared" si="6"/>
        <v/>
      </c>
      <c r="K15" s="8">
        <f t="shared" si="7"/>
        <v>23.209873460521838</v>
      </c>
      <c r="L15" s="8" t="str">
        <f t="shared" si="8"/>
        <v/>
      </c>
      <c r="M15" s="8" t="str">
        <f t="shared" si="9"/>
        <v/>
      </c>
      <c r="N15" s="8">
        <f t="shared" si="10"/>
        <v>23.209873460521838</v>
      </c>
      <c r="O15" s="6">
        <f t="shared" si="11"/>
        <v>13.312636507644839</v>
      </c>
      <c r="P15" s="6">
        <f t="shared" si="12"/>
        <v>-10.512415292875279</v>
      </c>
      <c r="Q15">
        <f t="shared" si="13"/>
        <v>-19.012415292875279</v>
      </c>
      <c r="R15">
        <f t="shared" si="14"/>
        <v>287.73716607455617</v>
      </c>
      <c r="S15">
        <f t="shared" si="15"/>
        <v>23.76952232236021</v>
      </c>
      <c r="T15">
        <f t="shared" si="16"/>
        <v>0.8191520442889918</v>
      </c>
      <c r="U15">
        <f t="shared" si="17"/>
        <v>6.9627923764564299</v>
      </c>
      <c r="V15">
        <f t="shared" si="18"/>
        <v>16.247081084065407</v>
      </c>
      <c r="X15">
        <f t="shared" si="0"/>
        <v>0.57357643635104616</v>
      </c>
      <c r="Y15">
        <f t="shared" si="1"/>
        <v>-0.8191520442889918</v>
      </c>
      <c r="AC15" s="4">
        <v>35</v>
      </c>
      <c r="AE15">
        <f t="shared" si="19"/>
        <v>63.231710023583588</v>
      </c>
    </row>
    <row r="16" spans="1:31" x14ac:dyDescent="0.2">
      <c r="C16" s="4">
        <v>40</v>
      </c>
      <c r="D16">
        <f t="shared" si="2"/>
        <v>0.64278760968653925</v>
      </c>
      <c r="E16" s="7">
        <v>1420261719</v>
      </c>
      <c r="F16" s="9">
        <f t="shared" si="20"/>
        <v>30.399558210924194</v>
      </c>
      <c r="G16" s="9">
        <f t="shared" si="3"/>
        <v>6.9960596873313632</v>
      </c>
      <c r="H16">
        <f t="shared" si="4"/>
        <v>2.1418364213675378</v>
      </c>
      <c r="I16">
        <f t="shared" si="5"/>
        <v>10.880919111655089</v>
      </c>
      <c r="J16" s="8" t="str">
        <f t="shared" si="6"/>
        <v>0</v>
      </c>
      <c r="K16" s="8" t="str">
        <f t="shared" si="7"/>
        <v/>
      </c>
      <c r="L16" s="8" t="str">
        <f t="shared" si="8"/>
        <v/>
      </c>
      <c r="M16" s="8" t="str">
        <f t="shared" si="9"/>
        <v/>
      </c>
      <c r="N16" s="8">
        <f t="shared" si="10"/>
        <v>0</v>
      </c>
      <c r="O16" s="6">
        <f t="shared" si="11"/>
        <v>0</v>
      </c>
      <c r="P16" s="6">
        <f t="shared" si="12"/>
        <v>8.5</v>
      </c>
      <c r="Q16">
        <f t="shared" si="13"/>
        <v>0</v>
      </c>
      <c r="R16">
        <f t="shared" si="14"/>
        <v>48.944851148703009</v>
      </c>
      <c r="S16">
        <f t="shared" si="15"/>
        <v>29.851959581782136</v>
      </c>
      <c r="T16">
        <f t="shared" si="16"/>
        <v>0.76604444311897801</v>
      </c>
      <c r="U16">
        <f t="shared" si="17"/>
        <v>6.5113777665113135</v>
      </c>
      <c r="V16">
        <f t="shared" si="18"/>
        <v>4.3695413451437757</v>
      </c>
      <c r="X16">
        <f t="shared" si="0"/>
        <v>0.64278760968653936</v>
      </c>
      <c r="Y16">
        <f t="shared" si="1"/>
        <v>-0.76604444311897801</v>
      </c>
      <c r="AC16" s="4">
        <v>40</v>
      </c>
      <c r="AD16">
        <f t="shared" si="21"/>
        <v>6.9960596873313632</v>
      </c>
      <c r="AE16">
        <f t="shared" si="19"/>
        <v>171.81283234196283</v>
      </c>
    </row>
    <row r="17" spans="3:31" x14ac:dyDescent="0.2">
      <c r="C17" s="4">
        <v>40</v>
      </c>
      <c r="D17">
        <f t="shared" ref="D17:D69" si="22">SIN(RADIANS(C17))</f>
        <v>0.64278760968653925</v>
      </c>
      <c r="E17" s="7">
        <v>1420392669</v>
      </c>
      <c r="F17" s="9">
        <f t="shared" ref="F17:F69" si="23">(299792458*((1420405751-E17)/1420405751))/1000</f>
        <v>2.7611018420580868</v>
      </c>
      <c r="G17" s="9">
        <f t="shared" ref="G17:G35" si="24">(8.5*220*D17)/((220*D17)+(F17))</f>
        <v>8.3372154171010724</v>
      </c>
      <c r="H17">
        <f t="shared" ref="H17:H35" si="25">-V17+U17</f>
        <v>0.21398137360688896</v>
      </c>
      <c r="I17">
        <f t="shared" ref="I17:I35" si="26">(SQRT(R17-S17))+U17</f>
        <v>12.808774159415737</v>
      </c>
      <c r="J17" s="8" t="str">
        <f t="shared" ref="J17:J35" si="27">IF(AND(H17&gt;0,I17&gt;0),"0","")</f>
        <v>0</v>
      </c>
      <c r="K17" s="8" t="str">
        <f t="shared" ref="K17:K35" si="28">IF(AND(H17&lt;0,I17&gt;0),I17,"")</f>
        <v/>
      </c>
      <c r="L17" s="8" t="str">
        <f t="shared" ref="L17:L35" si="29">IF(AND(H17&gt;0,I17&lt;0),H17,"")</f>
        <v/>
      </c>
      <c r="M17" s="8" t="str">
        <f t="shared" ref="M17:M35" si="30">IF(AND(H17&lt;0,I17&lt;0),"0","")</f>
        <v/>
      </c>
      <c r="N17" s="8">
        <f t="shared" ref="N17:N35" si="31">SUM(J17:M17)</f>
        <v>0</v>
      </c>
      <c r="O17" s="6">
        <f t="shared" ref="O17:O35" si="32">N17*X17</f>
        <v>0</v>
      </c>
      <c r="P17" s="6">
        <f t="shared" ref="P17:P69" si="33">Q17+8.5</f>
        <v>8.5</v>
      </c>
      <c r="Q17">
        <f t="shared" ref="Q17:Q35" si="34">N17*Y17</f>
        <v>0</v>
      </c>
      <c r="R17">
        <f t="shared" ref="R17:R35" si="35">G17*G17</f>
        <v>69.509160911147802</v>
      </c>
      <c r="S17">
        <f t="shared" ref="S17:S35" si="36">D17*D17*8.5*8.5</f>
        <v>29.851959581782136</v>
      </c>
      <c r="T17">
        <f t="shared" ref="T17:T35" si="37">COS(RADIANS(C17))</f>
        <v>0.76604444311897801</v>
      </c>
      <c r="U17">
        <f t="shared" ref="U17:U69" si="38">T17*8.5</f>
        <v>6.5113777665113135</v>
      </c>
      <c r="V17">
        <f t="shared" ref="V17:V35" si="39">(SQRT(R17-S17))</f>
        <v>6.2973963929044245</v>
      </c>
      <c r="X17">
        <f t="shared" ref="X17:X35" si="40">COS(RADIANS(C17-90))</f>
        <v>0.64278760968653936</v>
      </c>
      <c r="Y17">
        <f t="shared" ref="Y17:Y35" si="41">SIN(RADIANS(C17-90))</f>
        <v>-0.76604444311897801</v>
      </c>
      <c r="AC17" s="4">
        <v>40</v>
      </c>
      <c r="AD17">
        <f t="shared" si="21"/>
        <v>8.3372154171010724</v>
      </c>
      <c r="AE17">
        <f t="shared" si="19"/>
        <v>144.17437597309672</v>
      </c>
    </row>
    <row r="18" spans="3:31" x14ac:dyDescent="0.2">
      <c r="C18" s="4">
        <v>40</v>
      </c>
      <c r="D18">
        <f t="shared" si="22"/>
        <v>0.64278760968653925</v>
      </c>
      <c r="E18" s="7">
        <v>1420489063</v>
      </c>
      <c r="F18" s="9">
        <f t="shared" si="23"/>
        <v>-17.583925750309074</v>
      </c>
      <c r="G18" s="9">
        <f t="shared" si="24"/>
        <v>9.7070108648079323</v>
      </c>
      <c r="H18">
        <f t="shared" si="25"/>
        <v>-1.5119694369765861</v>
      </c>
      <c r="I18">
        <f t="shared" si="26"/>
        <v>14.534724969999214</v>
      </c>
      <c r="J18" s="8" t="str">
        <f t="shared" si="27"/>
        <v/>
      </c>
      <c r="K18" s="8">
        <f t="shared" si="28"/>
        <v>14.534724969999214</v>
      </c>
      <c r="L18" s="8" t="str">
        <f t="shared" si="29"/>
        <v/>
      </c>
      <c r="M18" s="8" t="str">
        <f t="shared" si="30"/>
        <v/>
      </c>
      <c r="N18" s="8">
        <f t="shared" si="31"/>
        <v>14.534724969999214</v>
      </c>
      <c r="O18" s="6">
        <f t="shared" si="32"/>
        <v>9.3427411209170526</v>
      </c>
      <c r="P18" s="6">
        <f t="shared" si="33"/>
        <v>-2.6342452955305529</v>
      </c>
      <c r="Q18">
        <f t="shared" si="34"/>
        <v>-11.134245295530553</v>
      </c>
      <c r="R18">
        <f t="shared" si="35"/>
        <v>94.226059929499243</v>
      </c>
      <c r="S18">
        <f t="shared" si="36"/>
        <v>29.851959581782136</v>
      </c>
      <c r="T18">
        <f t="shared" si="37"/>
        <v>0.76604444311897801</v>
      </c>
      <c r="U18">
        <f t="shared" si="38"/>
        <v>6.5113777665113135</v>
      </c>
      <c r="V18">
        <f t="shared" si="39"/>
        <v>8.0233472034878996</v>
      </c>
      <c r="X18">
        <f t="shared" si="40"/>
        <v>0.64278760968653936</v>
      </c>
      <c r="Y18">
        <f t="shared" si="41"/>
        <v>-0.76604444311897801</v>
      </c>
      <c r="AC18" s="4">
        <v>40</v>
      </c>
      <c r="AE18">
        <f t="shared" si="19"/>
        <v>123.82934838072956</v>
      </c>
    </row>
    <row r="19" spans="3:31" x14ac:dyDescent="0.2">
      <c r="C19" s="4">
        <v>40</v>
      </c>
      <c r="D19">
        <f t="shared" si="22"/>
        <v>0.64278760968653925</v>
      </c>
      <c r="E19" s="7">
        <v>1420735156</v>
      </c>
      <c r="F19" s="9">
        <f t="shared" si="23"/>
        <v>-69.524595037696372</v>
      </c>
      <c r="G19" s="9">
        <f t="shared" si="24"/>
        <v>16.720474562526061</v>
      </c>
      <c r="H19">
        <f t="shared" si="25"/>
        <v>-9.2912267661060532</v>
      </c>
      <c r="I19">
        <f t="shared" si="26"/>
        <v>22.313982299128682</v>
      </c>
      <c r="J19" s="8" t="str">
        <f t="shared" si="27"/>
        <v/>
      </c>
      <c r="K19" s="8">
        <f t="shared" si="28"/>
        <v>22.313982299128682</v>
      </c>
      <c r="L19" s="8" t="str">
        <f t="shared" si="29"/>
        <v/>
      </c>
      <c r="M19" s="8" t="str">
        <f t="shared" si="30"/>
        <v/>
      </c>
      <c r="N19" s="8">
        <f t="shared" si="31"/>
        <v>22.313982299128682</v>
      </c>
      <c r="O19" s="6">
        <f t="shared" si="32"/>
        <v>14.343151344644676</v>
      </c>
      <c r="P19" s="6">
        <f t="shared" si="33"/>
        <v>-8.5935021441027644</v>
      </c>
      <c r="Q19">
        <f t="shared" si="34"/>
        <v>-17.093502144102764</v>
      </c>
      <c r="R19">
        <f t="shared" si="35"/>
        <v>279.57426959608108</v>
      </c>
      <c r="S19">
        <f t="shared" si="36"/>
        <v>29.851959581782136</v>
      </c>
      <c r="T19">
        <f t="shared" si="37"/>
        <v>0.76604444311897801</v>
      </c>
      <c r="U19">
        <f t="shared" si="38"/>
        <v>6.5113777665113135</v>
      </c>
      <c r="V19">
        <f t="shared" si="39"/>
        <v>15.802604532617368</v>
      </c>
      <c r="X19">
        <f t="shared" si="40"/>
        <v>0.64278760968653936</v>
      </c>
      <c r="Y19">
        <f t="shared" si="41"/>
        <v>-0.76604444311897801</v>
      </c>
      <c r="AC19" s="4">
        <v>40</v>
      </c>
      <c r="AE19">
        <f t="shared" si="19"/>
        <v>71.888679093342262</v>
      </c>
    </row>
    <row r="20" spans="3:31" x14ac:dyDescent="0.2">
      <c r="C20" s="4">
        <v>45</v>
      </c>
      <c r="D20">
        <f t="shared" si="22"/>
        <v>0.70710678118654746</v>
      </c>
      <c r="E20" s="7">
        <v>1420264063</v>
      </c>
      <c r="F20" s="9">
        <f t="shared" si="23"/>
        <v>29.904830897227196</v>
      </c>
      <c r="G20" s="9">
        <f t="shared" si="24"/>
        <v>7.129463733503786</v>
      </c>
      <c r="H20">
        <f t="shared" si="25"/>
        <v>2.1757951267610354</v>
      </c>
      <c r="I20">
        <f t="shared" si="26"/>
        <v>9.8450201534102746</v>
      </c>
      <c r="J20" s="8" t="str">
        <f t="shared" si="27"/>
        <v>0</v>
      </c>
      <c r="K20" s="8" t="str">
        <f t="shared" si="28"/>
        <v/>
      </c>
      <c r="L20" s="8" t="str">
        <f t="shared" si="29"/>
        <v/>
      </c>
      <c r="M20" s="8" t="str">
        <f t="shared" si="30"/>
        <v/>
      </c>
      <c r="N20" s="8">
        <f t="shared" si="31"/>
        <v>0</v>
      </c>
      <c r="O20" s="6">
        <f t="shared" si="32"/>
        <v>0</v>
      </c>
      <c r="P20" s="6">
        <f t="shared" si="33"/>
        <v>8.5</v>
      </c>
      <c r="Q20">
        <f t="shared" si="34"/>
        <v>0</v>
      </c>
      <c r="R20">
        <f t="shared" si="35"/>
        <v>50.829253127345744</v>
      </c>
      <c r="S20">
        <f t="shared" si="36"/>
        <v>36.124999999999993</v>
      </c>
      <c r="T20">
        <f t="shared" si="37"/>
        <v>0.70710678118654757</v>
      </c>
      <c r="U20">
        <f t="shared" si="38"/>
        <v>6.0104076400856545</v>
      </c>
      <c r="V20">
        <f t="shared" si="39"/>
        <v>3.8346125133246192</v>
      </c>
      <c r="X20">
        <f t="shared" si="40"/>
        <v>0.70710678118654757</v>
      </c>
      <c r="Y20">
        <f t="shared" si="41"/>
        <v>-0.70710678118654746</v>
      </c>
      <c r="AC20" s="4">
        <v>45</v>
      </c>
      <c r="AD20">
        <f t="shared" si="21"/>
        <v>7.129463733503786</v>
      </c>
      <c r="AE20">
        <f t="shared" si="19"/>
        <v>185.46832275826762</v>
      </c>
    </row>
    <row r="21" spans="3:31" x14ac:dyDescent="0.2">
      <c r="C21" s="4">
        <v>45</v>
      </c>
      <c r="D21">
        <f t="shared" si="22"/>
        <v>0.70710678118654746</v>
      </c>
      <c r="E21" s="7">
        <v>1420425781</v>
      </c>
      <c r="F21" s="9">
        <f t="shared" si="23"/>
        <v>-4.2275546473340073</v>
      </c>
      <c r="G21" s="9">
        <f t="shared" si="24"/>
        <v>8.7374466710547107</v>
      </c>
      <c r="H21">
        <f t="shared" si="25"/>
        <v>-0.33135665146011828</v>
      </c>
      <c r="I21">
        <f t="shared" si="26"/>
        <v>12.352171931631428</v>
      </c>
      <c r="J21" s="8" t="str">
        <f t="shared" si="27"/>
        <v/>
      </c>
      <c r="K21" s="8">
        <f t="shared" si="28"/>
        <v>12.352171931631428</v>
      </c>
      <c r="L21" s="8" t="str">
        <f t="shared" si="29"/>
        <v/>
      </c>
      <c r="M21" s="8" t="str">
        <f t="shared" si="30"/>
        <v/>
      </c>
      <c r="N21" s="8">
        <f t="shared" si="31"/>
        <v>12.352171931631428</v>
      </c>
      <c r="O21" s="6">
        <f t="shared" si="32"/>
        <v>8.734304535238719</v>
      </c>
      <c r="P21" s="6">
        <f t="shared" si="33"/>
        <v>-0.23430453523871719</v>
      </c>
      <c r="Q21">
        <f t="shared" si="34"/>
        <v>-8.7343045352387172</v>
      </c>
      <c r="R21">
        <f t="shared" si="35"/>
        <v>76.342974329525049</v>
      </c>
      <c r="S21">
        <f t="shared" si="36"/>
        <v>36.124999999999993</v>
      </c>
      <c r="T21">
        <f t="shared" si="37"/>
        <v>0.70710678118654757</v>
      </c>
      <c r="U21">
        <f t="shared" si="38"/>
        <v>6.0104076400856545</v>
      </c>
      <c r="V21">
        <f t="shared" si="39"/>
        <v>6.3417642915457728</v>
      </c>
      <c r="X21">
        <f t="shared" si="40"/>
        <v>0.70710678118654757</v>
      </c>
      <c r="Y21">
        <f t="shared" si="41"/>
        <v>-0.70710678118654746</v>
      </c>
      <c r="AC21" s="4">
        <v>45</v>
      </c>
      <c r="AE21">
        <f t="shared" si="19"/>
        <v>151.33593721370642</v>
      </c>
    </row>
    <row r="22" spans="3:31" x14ac:dyDescent="0.2">
      <c r="C22" s="4">
        <v>45</v>
      </c>
      <c r="D22">
        <f t="shared" si="22"/>
        <v>0.70710678118654746</v>
      </c>
      <c r="E22" s="7">
        <v>1420491406</v>
      </c>
      <c r="F22" s="9">
        <f t="shared" si="23"/>
        <v>-18.078442002865419</v>
      </c>
      <c r="G22" s="9">
        <f t="shared" si="24"/>
        <v>9.6176979401242075</v>
      </c>
      <c r="H22">
        <f t="shared" si="25"/>
        <v>-1.4979286381766226</v>
      </c>
      <c r="I22">
        <f t="shared" si="26"/>
        <v>13.518743918347932</v>
      </c>
      <c r="J22" s="8" t="str">
        <f t="shared" si="27"/>
        <v/>
      </c>
      <c r="K22" s="8">
        <f t="shared" si="28"/>
        <v>13.518743918347932</v>
      </c>
      <c r="L22" s="8" t="str">
        <f t="shared" si="29"/>
        <v/>
      </c>
      <c r="M22" s="8" t="str">
        <f t="shared" si="30"/>
        <v/>
      </c>
      <c r="N22" s="8">
        <f t="shared" si="31"/>
        <v>13.518743918347932</v>
      </c>
      <c r="O22" s="6">
        <f t="shared" si="32"/>
        <v>9.5591954977882221</v>
      </c>
      <c r="P22" s="6">
        <f t="shared" si="33"/>
        <v>-1.0591954977882203</v>
      </c>
      <c r="Q22">
        <f t="shared" si="34"/>
        <v>-9.5591954977882203</v>
      </c>
      <c r="R22">
        <f t="shared" si="35"/>
        <v>92.500113667469421</v>
      </c>
      <c r="S22">
        <f t="shared" si="36"/>
        <v>36.124999999999993</v>
      </c>
      <c r="T22">
        <f t="shared" si="37"/>
        <v>0.70710678118654757</v>
      </c>
      <c r="U22">
        <f t="shared" si="38"/>
        <v>6.0104076400856545</v>
      </c>
      <c r="V22">
        <f t="shared" si="39"/>
        <v>7.5083362782622771</v>
      </c>
      <c r="X22">
        <f t="shared" si="40"/>
        <v>0.70710678118654757</v>
      </c>
      <c r="Y22">
        <f t="shared" si="41"/>
        <v>-0.70710678118654746</v>
      </c>
      <c r="AC22" s="4">
        <v>45</v>
      </c>
      <c r="AE22">
        <f t="shared" si="19"/>
        <v>137.48504985817502</v>
      </c>
    </row>
    <row r="23" spans="3:31" x14ac:dyDescent="0.2">
      <c r="C23" s="4">
        <v>45</v>
      </c>
      <c r="D23">
        <f t="shared" si="22"/>
        <v>0.70710678118654746</v>
      </c>
      <c r="E23" s="7">
        <v>1420735156</v>
      </c>
      <c r="F23" s="9">
        <f t="shared" si="23"/>
        <v>-69.524595037696372</v>
      </c>
      <c r="G23" s="9">
        <f t="shared" si="24"/>
        <v>15.368510402147328</v>
      </c>
      <c r="H23">
        <f t="shared" si="25"/>
        <v>-8.134065202014563</v>
      </c>
      <c r="I23">
        <f t="shared" si="26"/>
        <v>20.154880482185874</v>
      </c>
      <c r="J23" s="8" t="str">
        <f t="shared" si="27"/>
        <v/>
      </c>
      <c r="K23" s="8">
        <f t="shared" si="28"/>
        <v>20.154880482185874</v>
      </c>
      <c r="L23" s="8" t="str">
        <f t="shared" si="29"/>
        <v/>
      </c>
      <c r="M23" s="8" t="str">
        <f t="shared" si="30"/>
        <v/>
      </c>
      <c r="N23" s="8">
        <f t="shared" si="31"/>
        <v>20.154880482185874</v>
      </c>
      <c r="O23" s="6">
        <f t="shared" si="32"/>
        <v>14.251652662958024</v>
      </c>
      <c r="P23" s="6">
        <f t="shared" si="33"/>
        <v>-5.7516526629580227</v>
      </c>
      <c r="Q23">
        <f t="shared" si="34"/>
        <v>-14.251652662958023</v>
      </c>
      <c r="R23">
        <f t="shared" si="35"/>
        <v>236.19111198091062</v>
      </c>
      <c r="S23">
        <f t="shared" si="36"/>
        <v>36.124999999999993</v>
      </c>
      <c r="T23">
        <f t="shared" si="37"/>
        <v>0.70710678118654757</v>
      </c>
      <c r="U23">
        <f t="shared" si="38"/>
        <v>6.0104076400856545</v>
      </c>
      <c r="V23">
        <f t="shared" si="39"/>
        <v>14.144472842100217</v>
      </c>
      <c r="X23">
        <f t="shared" si="40"/>
        <v>0.70710678118654757</v>
      </c>
      <c r="Y23">
        <f t="shared" si="41"/>
        <v>-0.70710678118654746</v>
      </c>
      <c r="AC23" s="4">
        <v>45</v>
      </c>
      <c r="AE23">
        <f t="shared" si="19"/>
        <v>86.038896823344061</v>
      </c>
    </row>
    <row r="24" spans="3:31" x14ac:dyDescent="0.2">
      <c r="C24" s="4">
        <v>50</v>
      </c>
      <c r="D24">
        <f t="shared" si="22"/>
        <v>0.76604444311897801</v>
      </c>
      <c r="E24" s="7">
        <v>1420442188</v>
      </c>
      <c r="F24" s="9">
        <f t="shared" si="23"/>
        <v>-7.6904347820723515</v>
      </c>
      <c r="G24" s="9">
        <f t="shared" si="24"/>
        <v>8.9064223003439782</v>
      </c>
      <c r="H24">
        <f t="shared" si="25"/>
        <v>-0.6130081879590179</v>
      </c>
      <c r="I24">
        <f t="shared" si="26"/>
        <v>11.540397552630187</v>
      </c>
      <c r="J24" s="8" t="str">
        <f t="shared" si="27"/>
        <v/>
      </c>
      <c r="K24" s="8">
        <f t="shared" si="28"/>
        <v>11.540397552630187</v>
      </c>
      <c r="L24" s="8" t="str">
        <f t="shared" si="29"/>
        <v/>
      </c>
      <c r="M24" s="8" t="str">
        <f t="shared" si="30"/>
        <v/>
      </c>
      <c r="N24" s="8">
        <f t="shared" si="31"/>
        <v>11.540397552630187</v>
      </c>
      <c r="O24" s="6">
        <f t="shared" si="32"/>
        <v>8.8404574165762089</v>
      </c>
      <c r="P24" s="6">
        <f t="shared" si="33"/>
        <v>1.0819754423124541</v>
      </c>
      <c r="Q24">
        <f t="shared" si="34"/>
        <v>-7.4180245576875459</v>
      </c>
      <c r="R24">
        <f t="shared" si="35"/>
        <v>79.324358192064523</v>
      </c>
      <c r="S24">
        <f t="shared" si="36"/>
        <v>42.39804041821786</v>
      </c>
      <c r="T24">
        <f t="shared" si="37"/>
        <v>0.64278760968653936</v>
      </c>
      <c r="U24">
        <f t="shared" si="38"/>
        <v>5.4636946823355848</v>
      </c>
      <c r="V24">
        <f t="shared" si="39"/>
        <v>6.0767028702946027</v>
      </c>
      <c r="X24">
        <f t="shared" si="40"/>
        <v>0.76604444311897801</v>
      </c>
      <c r="Y24">
        <f t="shared" si="41"/>
        <v>-0.64278760968653925</v>
      </c>
      <c r="AC24" s="4">
        <v>50</v>
      </c>
      <c r="AE24">
        <f t="shared" si="19"/>
        <v>160.83934270410282</v>
      </c>
    </row>
    <row r="25" spans="3:31" x14ac:dyDescent="0.2">
      <c r="C25" s="4">
        <v>50</v>
      </c>
      <c r="D25">
        <f t="shared" si="22"/>
        <v>0.76604444311897801</v>
      </c>
      <c r="E25" s="7">
        <v>1420462624</v>
      </c>
      <c r="F25" s="9">
        <f t="shared" si="23"/>
        <v>-12.003680252512581</v>
      </c>
      <c r="G25" s="9">
        <f t="shared" si="24"/>
        <v>9.151848375124592</v>
      </c>
      <c r="H25">
        <f t="shared" si="25"/>
        <v>-0.96734631139573857</v>
      </c>
      <c r="I25">
        <f t="shared" si="26"/>
        <v>11.894735676066908</v>
      </c>
      <c r="J25" s="8" t="str">
        <f t="shared" si="27"/>
        <v/>
      </c>
      <c r="K25" s="8">
        <f t="shared" si="28"/>
        <v>11.894735676066908</v>
      </c>
      <c r="L25" s="8" t="str">
        <f t="shared" si="29"/>
        <v/>
      </c>
      <c r="M25" s="8" t="str">
        <f t="shared" si="30"/>
        <v/>
      </c>
      <c r="N25" s="8">
        <f t="shared" si="31"/>
        <v>11.894735676066908</v>
      </c>
      <c r="O25" s="6">
        <f t="shared" si="32"/>
        <v>9.1118961670201148</v>
      </c>
      <c r="P25" s="6">
        <f t="shared" si="33"/>
        <v>0.85421128692775028</v>
      </c>
      <c r="Q25">
        <f t="shared" si="34"/>
        <v>-7.6457887130722497</v>
      </c>
      <c r="R25">
        <f t="shared" si="35"/>
        <v>83.756328681270631</v>
      </c>
      <c r="S25">
        <f t="shared" si="36"/>
        <v>42.39804041821786</v>
      </c>
      <c r="T25">
        <f t="shared" si="37"/>
        <v>0.64278760968653936</v>
      </c>
      <c r="U25">
        <f t="shared" si="38"/>
        <v>5.4636946823355848</v>
      </c>
      <c r="V25">
        <f t="shared" si="39"/>
        <v>6.4310409937313233</v>
      </c>
      <c r="X25">
        <f t="shared" si="40"/>
        <v>0.76604444311897801</v>
      </c>
      <c r="Y25">
        <f t="shared" si="41"/>
        <v>-0.64278760968653925</v>
      </c>
      <c r="AC25" s="4">
        <v>50</v>
      </c>
      <c r="AE25">
        <f t="shared" si="19"/>
        <v>156.5260972336626</v>
      </c>
    </row>
    <row r="26" spans="3:31" x14ac:dyDescent="0.2">
      <c r="C26" s="4">
        <v>50</v>
      </c>
      <c r="D26">
        <f t="shared" si="22"/>
        <v>0.76604444311897801</v>
      </c>
      <c r="E26" s="7">
        <v>1420772656</v>
      </c>
      <c r="F26" s="9">
        <f t="shared" si="23"/>
        <v>-77.439387812285759</v>
      </c>
      <c r="G26" s="9">
        <f t="shared" si="24"/>
        <v>15.726171704402189</v>
      </c>
      <c r="H26">
        <f t="shared" si="25"/>
        <v>-8.8511380466250351</v>
      </c>
      <c r="I26">
        <f t="shared" si="26"/>
        <v>19.778527411296206</v>
      </c>
      <c r="J26" s="8" t="str">
        <f t="shared" si="27"/>
        <v/>
      </c>
      <c r="K26" s="8">
        <f t="shared" si="28"/>
        <v>19.778527411296206</v>
      </c>
      <c r="L26" s="8" t="str">
        <f t="shared" si="29"/>
        <v/>
      </c>
      <c r="M26" s="8" t="str">
        <f t="shared" si="30"/>
        <v/>
      </c>
      <c r="N26" s="8">
        <f t="shared" si="31"/>
        <v>19.778527411296206</v>
      </c>
      <c r="O26" s="6">
        <f t="shared" si="32"/>
        <v>15.151231016499844</v>
      </c>
      <c r="P26" s="6">
        <f t="shared" si="33"/>
        <v>-4.213392357826784</v>
      </c>
      <c r="Q26">
        <f t="shared" si="34"/>
        <v>-12.713392357826784</v>
      </c>
      <c r="R26">
        <f t="shared" si="35"/>
        <v>247.31247647634004</v>
      </c>
      <c r="S26">
        <f t="shared" si="36"/>
        <v>42.39804041821786</v>
      </c>
      <c r="T26">
        <f t="shared" si="37"/>
        <v>0.64278760968653936</v>
      </c>
      <c r="U26">
        <f t="shared" si="38"/>
        <v>5.4636946823355848</v>
      </c>
      <c r="V26">
        <f t="shared" si="39"/>
        <v>14.314832728960621</v>
      </c>
      <c r="X26">
        <f t="shared" si="40"/>
        <v>0.76604444311897801</v>
      </c>
      <c r="Y26">
        <f t="shared" si="41"/>
        <v>-0.64278760968653925</v>
      </c>
      <c r="AC26" s="4">
        <v>50</v>
      </c>
      <c r="AE26">
        <f t="shared" si="19"/>
        <v>91.090389673889405</v>
      </c>
    </row>
    <row r="27" spans="3:31" x14ac:dyDescent="0.2">
      <c r="C27" s="4">
        <v>55</v>
      </c>
      <c r="D27">
        <f t="shared" si="22"/>
        <v>0.8191520442889918</v>
      </c>
      <c r="E27" s="7">
        <v>1420781374</v>
      </c>
      <c r="F27" s="9">
        <f t="shared" si="23"/>
        <v>-79.279418836522296</v>
      </c>
      <c r="G27" s="9">
        <f t="shared" si="24"/>
        <v>15.176391045265701</v>
      </c>
      <c r="H27">
        <f t="shared" si="25"/>
        <v>-8.6094943388453729</v>
      </c>
      <c r="I27">
        <f t="shared" si="26"/>
        <v>18.36029375681316</v>
      </c>
      <c r="J27" s="8" t="str">
        <f t="shared" si="27"/>
        <v/>
      </c>
      <c r="K27" s="8">
        <f t="shared" si="28"/>
        <v>18.36029375681316</v>
      </c>
      <c r="L27" s="8" t="str">
        <f t="shared" si="29"/>
        <v/>
      </c>
      <c r="M27" s="8" t="str">
        <f t="shared" si="30"/>
        <v/>
      </c>
      <c r="N27" s="8">
        <f t="shared" si="31"/>
        <v>18.36029375681316</v>
      </c>
      <c r="O27" s="6">
        <f t="shared" si="32"/>
        <v>15.039872164639913</v>
      </c>
      <c r="P27" s="6">
        <f t="shared" si="33"/>
        <v>-2.0310318633912523</v>
      </c>
      <c r="Q27">
        <f t="shared" si="34"/>
        <v>-10.531031863391252</v>
      </c>
      <c r="R27">
        <f t="shared" si="35"/>
        <v>230.32284515882097</v>
      </c>
      <c r="S27">
        <f t="shared" si="36"/>
        <v>48.480477677639783</v>
      </c>
      <c r="T27">
        <f t="shared" si="37"/>
        <v>0.57357643635104616</v>
      </c>
      <c r="U27">
        <f t="shared" si="38"/>
        <v>4.8753997089838927</v>
      </c>
      <c r="V27">
        <f t="shared" si="39"/>
        <v>13.484894047829266</v>
      </c>
      <c r="X27">
        <f t="shared" si="40"/>
        <v>0.8191520442889918</v>
      </c>
      <c r="Y27">
        <f t="shared" si="41"/>
        <v>-0.57357643635104605</v>
      </c>
      <c r="AC27" s="4">
        <v>55</v>
      </c>
      <c r="AE27">
        <f t="shared" si="19"/>
        <v>100.9340309070559</v>
      </c>
    </row>
    <row r="28" spans="3:31" x14ac:dyDescent="0.2">
      <c r="C28" s="4">
        <v>55</v>
      </c>
      <c r="D28">
        <f t="shared" si="22"/>
        <v>0.8191520442889918</v>
      </c>
      <c r="E28" s="7">
        <v>1420462624</v>
      </c>
      <c r="F28" s="9">
        <f t="shared" si="23"/>
        <v>-12.003680252512581</v>
      </c>
      <c r="G28" s="9">
        <f t="shared" si="24"/>
        <v>9.1065716780604475</v>
      </c>
      <c r="H28">
        <f t="shared" si="25"/>
        <v>-0.99394182563588895</v>
      </c>
      <c r="I28">
        <f t="shared" si="26"/>
        <v>10.744741243603674</v>
      </c>
      <c r="J28" s="8" t="str">
        <f t="shared" si="27"/>
        <v/>
      </c>
      <c r="K28" s="8">
        <f t="shared" si="28"/>
        <v>10.744741243603674</v>
      </c>
      <c r="L28" s="8" t="str">
        <f t="shared" si="29"/>
        <v/>
      </c>
      <c r="M28" s="8" t="str">
        <f t="shared" si="30"/>
        <v/>
      </c>
      <c r="N28" s="8">
        <f t="shared" si="31"/>
        <v>10.744741243603674</v>
      </c>
      <c r="O28" s="6">
        <f t="shared" si="32"/>
        <v>8.8015767550541923</v>
      </c>
      <c r="P28" s="6">
        <f t="shared" si="33"/>
        <v>2.3370696079796982</v>
      </c>
      <c r="Q28">
        <f t="shared" si="34"/>
        <v>-6.1629303920203018</v>
      </c>
      <c r="R28">
        <f t="shared" si="35"/>
        <v>82.929647727652679</v>
      </c>
      <c r="S28">
        <f t="shared" si="36"/>
        <v>48.480477677639783</v>
      </c>
      <c r="T28">
        <f t="shared" si="37"/>
        <v>0.57357643635104616</v>
      </c>
      <c r="U28">
        <f t="shared" si="38"/>
        <v>4.8753997089838927</v>
      </c>
      <c r="V28">
        <f t="shared" si="39"/>
        <v>5.8693415346197817</v>
      </c>
      <c r="X28">
        <f t="shared" si="40"/>
        <v>0.8191520442889918</v>
      </c>
      <c r="Y28">
        <f t="shared" si="41"/>
        <v>-0.57357643635104605</v>
      </c>
      <c r="AC28" s="4">
        <v>55</v>
      </c>
      <c r="AE28">
        <f t="shared" si="19"/>
        <v>168.20976949106563</v>
      </c>
    </row>
    <row r="29" spans="3:31" x14ac:dyDescent="0.2">
      <c r="C29" s="4">
        <v>60</v>
      </c>
      <c r="D29">
        <f t="shared" si="22"/>
        <v>0.8660254037844386</v>
      </c>
      <c r="E29" s="7">
        <v>1420434813</v>
      </c>
      <c r="F29" s="9">
        <f t="shared" si="23"/>
        <v>-6.1338588697364402</v>
      </c>
      <c r="G29" s="9">
        <f t="shared" si="24"/>
        <v>8.7827556333641787</v>
      </c>
      <c r="H29">
        <f t="shared" si="25"/>
        <v>-0.54054240304688417</v>
      </c>
      <c r="I29">
        <f t="shared" si="26"/>
        <v>9.0405424030468851</v>
      </c>
      <c r="J29" s="8" t="str">
        <f t="shared" si="27"/>
        <v/>
      </c>
      <c r="K29" s="8">
        <f t="shared" si="28"/>
        <v>9.0405424030468851</v>
      </c>
      <c r="L29" s="8" t="str">
        <f t="shared" si="29"/>
        <v/>
      </c>
      <c r="M29" s="8" t="str">
        <f t="shared" si="30"/>
        <v/>
      </c>
      <c r="N29" s="8">
        <f t="shared" si="31"/>
        <v>9.0405424030468851</v>
      </c>
      <c r="O29" s="6">
        <f t="shared" si="32"/>
        <v>7.8293393850290185</v>
      </c>
      <c r="P29" s="6">
        <f t="shared" si="33"/>
        <v>3.9797287984765584</v>
      </c>
      <c r="Q29">
        <f t="shared" si="34"/>
        <v>-4.5202712015234416</v>
      </c>
      <c r="R29">
        <f t="shared" si="35"/>
        <v>77.136796515390216</v>
      </c>
      <c r="S29">
        <f t="shared" si="36"/>
        <v>54.187499999999993</v>
      </c>
      <c r="T29">
        <f t="shared" si="37"/>
        <v>0.50000000000000011</v>
      </c>
      <c r="U29">
        <f t="shared" si="38"/>
        <v>4.2500000000000009</v>
      </c>
      <c r="V29">
        <f t="shared" si="39"/>
        <v>4.7905424030468851</v>
      </c>
      <c r="X29">
        <f t="shared" si="40"/>
        <v>0.86602540378443871</v>
      </c>
      <c r="Y29">
        <f t="shared" si="41"/>
        <v>-0.49999999999999994</v>
      </c>
      <c r="AC29" s="4">
        <v>60</v>
      </c>
      <c r="AE29">
        <f t="shared" si="19"/>
        <v>184.39172996284006</v>
      </c>
    </row>
    <row r="30" spans="3:31" x14ac:dyDescent="0.2">
      <c r="C30" s="4">
        <v>60</v>
      </c>
      <c r="D30">
        <f t="shared" si="22"/>
        <v>0.8660254037844386</v>
      </c>
      <c r="E30" s="7">
        <v>1420793750</v>
      </c>
      <c r="F30" s="9">
        <f t="shared" si="23"/>
        <v>-81.89151151327745</v>
      </c>
      <c r="G30" s="9">
        <f t="shared" si="24"/>
        <v>14.907546002502833</v>
      </c>
      <c r="H30">
        <f t="shared" si="25"/>
        <v>-8.7133108354593638</v>
      </c>
      <c r="I30">
        <f t="shared" si="26"/>
        <v>17.213310835459367</v>
      </c>
      <c r="J30" s="8" t="str">
        <f t="shared" si="27"/>
        <v/>
      </c>
      <c r="K30" s="8">
        <f t="shared" si="28"/>
        <v>17.213310835459367</v>
      </c>
      <c r="L30" s="8" t="str">
        <f t="shared" si="29"/>
        <v/>
      </c>
      <c r="M30" s="8" t="str">
        <f t="shared" si="30"/>
        <v/>
      </c>
      <c r="N30" s="8">
        <f t="shared" si="31"/>
        <v>17.213310835459367</v>
      </c>
      <c r="O30" s="6">
        <f t="shared" si="32"/>
        <v>14.907164466745753</v>
      </c>
      <c r="P30" s="6">
        <f t="shared" si="33"/>
        <v>-0.1066554177296819</v>
      </c>
      <c r="Q30">
        <f t="shared" si="34"/>
        <v>-8.6066554177296819</v>
      </c>
      <c r="R30">
        <f t="shared" si="35"/>
        <v>222.23492781673821</v>
      </c>
      <c r="S30">
        <f t="shared" si="36"/>
        <v>54.187499999999993</v>
      </c>
      <c r="T30">
        <f t="shared" si="37"/>
        <v>0.50000000000000011</v>
      </c>
      <c r="U30">
        <f t="shared" si="38"/>
        <v>4.2500000000000009</v>
      </c>
      <c r="V30">
        <f t="shared" si="39"/>
        <v>12.963310835459366</v>
      </c>
      <c r="X30">
        <f t="shared" si="40"/>
        <v>0.86602540378443871</v>
      </c>
      <c r="Y30">
        <f t="shared" si="41"/>
        <v>-0.49999999999999994</v>
      </c>
      <c r="AC30" s="4">
        <v>60</v>
      </c>
      <c r="AE30">
        <f t="shared" si="19"/>
        <v>108.63407731929904</v>
      </c>
    </row>
    <row r="31" spans="3:31" x14ac:dyDescent="0.2">
      <c r="C31" s="4">
        <v>65</v>
      </c>
      <c r="D31">
        <f t="shared" si="22"/>
        <v>0.90630778703664994</v>
      </c>
      <c r="E31" s="7">
        <v>1420439186</v>
      </c>
      <c r="F31" s="9">
        <f t="shared" si="23"/>
        <v>-7.056829237823889</v>
      </c>
      <c r="G31" s="9">
        <f t="shared" si="24"/>
        <v>8.8118742414218652</v>
      </c>
      <c r="H31">
        <f t="shared" si="25"/>
        <v>-0.68599503047289989</v>
      </c>
      <c r="I31">
        <f t="shared" si="26"/>
        <v>7.8705054800647902</v>
      </c>
      <c r="J31" s="8" t="str">
        <f t="shared" si="27"/>
        <v/>
      </c>
      <c r="K31" s="8">
        <f t="shared" si="28"/>
        <v>7.8705054800647902</v>
      </c>
      <c r="L31" s="8" t="str">
        <f t="shared" si="29"/>
        <v/>
      </c>
      <c r="M31" s="8" t="str">
        <f t="shared" si="30"/>
        <v/>
      </c>
      <c r="N31" s="8">
        <f t="shared" si="31"/>
        <v>7.8705054800647902</v>
      </c>
      <c r="O31" s="6">
        <f t="shared" si="32"/>
        <v>7.1331004044973465</v>
      </c>
      <c r="P31" s="6">
        <f t="shared" si="33"/>
        <v>5.1737806549943688</v>
      </c>
      <c r="Q31">
        <f t="shared" si="34"/>
        <v>-3.3262193450056308</v>
      </c>
      <c r="R31">
        <f t="shared" si="35"/>
        <v>77.64912764663417</v>
      </c>
      <c r="S31">
        <f t="shared" si="36"/>
        <v>59.345702399926232</v>
      </c>
      <c r="T31">
        <f t="shared" si="37"/>
        <v>0.42261826174069944</v>
      </c>
      <c r="U31">
        <f t="shared" si="38"/>
        <v>3.5922552247959452</v>
      </c>
      <c r="V31">
        <f t="shared" si="39"/>
        <v>4.2782502552688451</v>
      </c>
      <c r="X31">
        <f t="shared" si="40"/>
        <v>0.90630778703664994</v>
      </c>
      <c r="Y31">
        <f t="shared" si="41"/>
        <v>-0.42261826174069944</v>
      </c>
      <c r="AC31" s="4">
        <v>65</v>
      </c>
      <c r="AE31">
        <f t="shared" si="19"/>
        <v>192.33088391023912</v>
      </c>
    </row>
    <row r="32" spans="3:31" x14ac:dyDescent="0.2">
      <c r="C32" s="4">
        <v>65</v>
      </c>
      <c r="D32">
        <f t="shared" si="22"/>
        <v>0.90630778703664994</v>
      </c>
      <c r="E32" s="7">
        <v>1420809499</v>
      </c>
      <c r="F32" s="9">
        <f t="shared" si="23"/>
        <v>-85.215513417464336</v>
      </c>
      <c r="G32" s="9">
        <f t="shared" si="24"/>
        <v>14.844205207200913</v>
      </c>
      <c r="H32">
        <f t="shared" si="25"/>
        <v>-9.0965085382175523</v>
      </c>
      <c r="I32">
        <f t="shared" si="26"/>
        <v>16.281018987809443</v>
      </c>
      <c r="J32" s="8" t="str">
        <f t="shared" si="27"/>
        <v/>
      </c>
      <c r="K32" s="8">
        <f t="shared" si="28"/>
        <v>16.281018987809443</v>
      </c>
      <c r="L32" s="8" t="str">
        <f t="shared" si="29"/>
        <v/>
      </c>
      <c r="M32" s="8" t="str">
        <f t="shared" si="30"/>
        <v/>
      </c>
      <c r="N32" s="8">
        <f t="shared" si="31"/>
        <v>16.281018987809443</v>
      </c>
      <c r="O32" s="6">
        <f t="shared" si="32"/>
        <v>14.755614289543255</v>
      </c>
      <c r="P32" s="6">
        <f t="shared" si="33"/>
        <v>1.6193440560046515</v>
      </c>
      <c r="Q32">
        <f t="shared" si="34"/>
        <v>-6.8806559439953485</v>
      </c>
      <c r="R32">
        <f t="shared" si="35"/>
        <v>220.3504282334907</v>
      </c>
      <c r="S32">
        <f t="shared" si="36"/>
        <v>59.345702399926232</v>
      </c>
      <c r="T32">
        <f t="shared" si="37"/>
        <v>0.42261826174069944</v>
      </c>
      <c r="U32">
        <f t="shared" si="38"/>
        <v>3.5922552247959452</v>
      </c>
      <c r="V32">
        <f t="shared" si="39"/>
        <v>12.688763763013498</v>
      </c>
      <c r="X32">
        <f t="shared" si="40"/>
        <v>0.90630778703664994</v>
      </c>
      <c r="Y32">
        <f t="shared" si="41"/>
        <v>-0.42261826174069944</v>
      </c>
      <c r="AC32" s="4">
        <v>65</v>
      </c>
      <c r="AE32">
        <f t="shared" si="19"/>
        <v>114.17219973059866</v>
      </c>
    </row>
    <row r="33" spans="3:31" x14ac:dyDescent="0.2">
      <c r="C33" s="4">
        <v>70</v>
      </c>
      <c r="D33">
        <f t="shared" si="22"/>
        <v>0.93969262078590832</v>
      </c>
      <c r="E33" s="7">
        <v>1420432155</v>
      </c>
      <c r="F33" s="9">
        <f t="shared" si="23"/>
        <v>-5.5728583578735451</v>
      </c>
      <c r="G33" s="9">
        <f t="shared" si="24"/>
        <v>8.7354812561804334</v>
      </c>
      <c r="H33">
        <f t="shared" si="25"/>
        <v>-0.62981581442031631</v>
      </c>
      <c r="I33">
        <f t="shared" si="26"/>
        <v>6.4441582509566864</v>
      </c>
      <c r="J33" s="8" t="str">
        <f t="shared" si="27"/>
        <v/>
      </c>
      <c r="K33" s="8">
        <f t="shared" si="28"/>
        <v>6.4441582509566864</v>
      </c>
      <c r="L33" s="8" t="str">
        <f t="shared" si="29"/>
        <v/>
      </c>
      <c r="M33" s="8" t="str">
        <f t="shared" si="30"/>
        <v/>
      </c>
      <c r="N33" s="8">
        <f t="shared" si="31"/>
        <v>6.4441582509566864</v>
      </c>
      <c r="O33" s="6">
        <f t="shared" si="32"/>
        <v>6.0555279556006241</v>
      </c>
      <c r="P33" s="6">
        <f t="shared" si="33"/>
        <v>6.295968071394503</v>
      </c>
      <c r="Q33">
        <f t="shared" si="34"/>
        <v>-2.2040319286054966</v>
      </c>
      <c r="R33">
        <f t="shared" si="35"/>
        <v>76.30863277707968</v>
      </c>
      <c r="S33">
        <f t="shared" si="36"/>
        <v>63.798355507673072</v>
      </c>
      <c r="T33">
        <f t="shared" si="37"/>
        <v>0.34202014332566882</v>
      </c>
      <c r="U33">
        <f t="shared" si="38"/>
        <v>2.9071712182681848</v>
      </c>
      <c r="V33">
        <f t="shared" si="39"/>
        <v>3.5369870326885011</v>
      </c>
      <c r="X33">
        <f t="shared" si="40"/>
        <v>0.93969262078590843</v>
      </c>
      <c r="Y33">
        <f t="shared" si="41"/>
        <v>-0.34202014332566871</v>
      </c>
      <c r="AC33" s="4">
        <v>70</v>
      </c>
      <c r="AE33">
        <f t="shared" si="19"/>
        <v>201.15951821502628</v>
      </c>
    </row>
    <row r="34" spans="3:31" x14ac:dyDescent="0.2">
      <c r="C34" s="4">
        <v>70</v>
      </c>
      <c r="D34">
        <f t="shared" si="22"/>
        <v>0.93969262078590832</v>
      </c>
      <c r="E34" s="7">
        <v>1420811843</v>
      </c>
      <c r="F34" s="9">
        <f t="shared" si="23"/>
        <v>-85.710240731161321</v>
      </c>
      <c r="G34" s="9">
        <f t="shared" si="24"/>
        <v>14.519866044734032</v>
      </c>
      <c r="H34">
        <f t="shared" si="25"/>
        <v>-9.2183454490473657</v>
      </c>
      <c r="I34">
        <f t="shared" si="26"/>
        <v>15.032687885583737</v>
      </c>
      <c r="J34" s="8" t="str">
        <f t="shared" si="27"/>
        <v/>
      </c>
      <c r="K34" s="8">
        <f t="shared" si="28"/>
        <v>15.032687885583737</v>
      </c>
      <c r="L34" s="8" t="str">
        <f t="shared" si="29"/>
        <v/>
      </c>
      <c r="M34" s="8" t="str">
        <f t="shared" si="30"/>
        <v/>
      </c>
      <c r="N34" s="8">
        <f t="shared" si="31"/>
        <v>15.032687885583737</v>
      </c>
      <c r="O34" s="6">
        <f t="shared" si="32"/>
        <v>14.126105876660759</v>
      </c>
      <c r="P34" s="6">
        <f t="shared" si="33"/>
        <v>3.3585179348026069</v>
      </c>
      <c r="Q34">
        <f t="shared" si="34"/>
        <v>-5.1414820651973931</v>
      </c>
      <c r="R34">
        <f t="shared" si="35"/>
        <v>210.82650995702031</v>
      </c>
      <c r="S34">
        <f t="shared" si="36"/>
        <v>63.798355507673072</v>
      </c>
      <c r="T34">
        <f t="shared" si="37"/>
        <v>0.34202014332566882</v>
      </c>
      <c r="U34">
        <f t="shared" si="38"/>
        <v>2.9071712182681848</v>
      </c>
      <c r="V34">
        <f t="shared" si="39"/>
        <v>12.125516667315551</v>
      </c>
      <c r="X34">
        <f t="shared" si="40"/>
        <v>0.93969262078590843</v>
      </c>
      <c r="Y34">
        <f t="shared" si="41"/>
        <v>-0.34202014332566871</v>
      </c>
      <c r="AC34" s="4">
        <v>70</v>
      </c>
      <c r="AE34">
        <f t="shared" si="19"/>
        <v>121.0221358417385</v>
      </c>
    </row>
    <row r="35" spans="3:31" x14ac:dyDescent="0.2">
      <c r="C35" s="4">
        <v>75</v>
      </c>
      <c r="D35">
        <f t="shared" si="22"/>
        <v>0.96592582628906831</v>
      </c>
      <c r="E35" s="7">
        <v>1420434813</v>
      </c>
      <c r="F35" s="9">
        <f t="shared" si="23"/>
        <v>-6.1338588697364402</v>
      </c>
      <c r="G35" s="9">
        <f t="shared" si="24"/>
        <v>8.7526425601214122</v>
      </c>
      <c r="H35">
        <f t="shared" si="25"/>
        <v>-0.83295487670226054</v>
      </c>
      <c r="I35">
        <f t="shared" si="26"/>
        <v>5.2328786434451136</v>
      </c>
      <c r="J35" s="8" t="str">
        <f t="shared" si="27"/>
        <v/>
      </c>
      <c r="K35" s="8">
        <f t="shared" si="28"/>
        <v>5.2328786434451136</v>
      </c>
      <c r="L35" s="8" t="str">
        <f t="shared" si="29"/>
        <v/>
      </c>
      <c r="M35" s="8" t="str">
        <f t="shared" si="30"/>
        <v/>
      </c>
      <c r="N35" s="8">
        <f t="shared" si="31"/>
        <v>5.2328786434451136</v>
      </c>
      <c r="O35" s="6">
        <f t="shared" si="32"/>
        <v>5.0545726275401401</v>
      </c>
      <c r="P35" s="6">
        <f t="shared" si="33"/>
        <v>7.1456313463661614</v>
      </c>
      <c r="Q35">
        <f t="shared" si="34"/>
        <v>-1.3543686536338384</v>
      </c>
      <c r="R35">
        <f t="shared" si="35"/>
        <v>76.608751785248714</v>
      </c>
      <c r="S35">
        <f t="shared" si="36"/>
        <v>67.410167711712845</v>
      </c>
      <c r="T35">
        <f t="shared" si="37"/>
        <v>0.25881904510252074</v>
      </c>
      <c r="U35">
        <f t="shared" si="38"/>
        <v>2.1999618833714263</v>
      </c>
      <c r="V35">
        <f t="shared" si="39"/>
        <v>3.0329167600736868</v>
      </c>
      <c r="X35">
        <f t="shared" si="40"/>
        <v>0.96592582628906831</v>
      </c>
      <c r="Y35">
        <f t="shared" si="41"/>
        <v>-0.25881904510252074</v>
      </c>
      <c r="AC35" s="4">
        <v>75</v>
      </c>
      <c r="AE35">
        <f t="shared" si="19"/>
        <v>206.3698229138586</v>
      </c>
    </row>
    <row r="36" spans="3:31" x14ac:dyDescent="0.2">
      <c r="C36" s="4">
        <v>75</v>
      </c>
      <c r="D36">
        <f t="shared" si="22"/>
        <v>0.96592582628906831</v>
      </c>
      <c r="E36" s="7">
        <v>1420463906</v>
      </c>
      <c r="F36" s="9">
        <f t="shared" si="23"/>
        <v>-12.274260634833208</v>
      </c>
      <c r="G36" s="9">
        <f t="shared" ref="G36:G99" si="42">(8.5*220*D36)/((220*D36)+(F36))</f>
        <v>9.0210583679336942</v>
      </c>
      <c r="H36">
        <f t="shared" ref="H36:H99" si="43">-V36+U36</f>
        <v>-1.5375943190091714</v>
      </c>
      <c r="I36">
        <f t="shared" ref="I36:I99" si="44">(SQRT(R36-S36))+U36</f>
        <v>5.937518085752024</v>
      </c>
      <c r="J36" s="8" t="str">
        <f t="shared" ref="J36:J99" si="45">IF(AND(H36&gt;0,I36&gt;0),"0","")</f>
        <v/>
      </c>
      <c r="K36" s="8">
        <f t="shared" ref="K36:K99" si="46">IF(AND(H36&lt;0,I36&gt;0),I36,"")</f>
        <v>5.937518085752024</v>
      </c>
      <c r="L36" s="8" t="str">
        <f t="shared" ref="L36:L99" si="47">IF(AND(H36&gt;0,I36&lt;0),H36,"")</f>
        <v/>
      </c>
      <c r="M36" s="8" t="str">
        <f t="shared" ref="M36:M99" si="48">IF(AND(H36&lt;0,I36&lt;0),"0","")</f>
        <v/>
      </c>
      <c r="N36" s="8">
        <f t="shared" ref="N36:N99" si="49">SUM(J36:M36)</f>
        <v>5.937518085752024</v>
      </c>
      <c r="O36" s="6">
        <f t="shared" ref="O36:O99" si="50">N36*X36</f>
        <v>5.7352020630863105</v>
      </c>
      <c r="P36" s="6">
        <f t="shared" si="33"/>
        <v>6.9632572387667144</v>
      </c>
      <c r="Q36">
        <f t="shared" ref="Q36:Q99" si="51">N36*Y36</f>
        <v>-1.5367427612332858</v>
      </c>
      <c r="R36">
        <f t="shared" ref="R36:R99" si="52">G36*G36</f>
        <v>81.379494077666521</v>
      </c>
      <c r="S36">
        <f t="shared" ref="S36:S99" si="53">D36*D36*8.5*8.5</f>
        <v>67.410167711712845</v>
      </c>
      <c r="T36">
        <f t="shared" ref="T36:T99" si="54">COS(RADIANS(C36))</f>
        <v>0.25881904510252074</v>
      </c>
      <c r="U36">
        <f t="shared" si="38"/>
        <v>2.1999618833714263</v>
      </c>
      <c r="V36">
        <f t="shared" ref="V36:V99" si="55">(SQRT(R36-S36))</f>
        <v>3.7375562023805977</v>
      </c>
      <c r="X36">
        <f t="shared" ref="X36:X99" si="56">COS(RADIANS(C36-90))</f>
        <v>0.96592582628906831</v>
      </c>
      <c r="Y36">
        <f t="shared" ref="Y36:Y99" si="57">SIN(RADIANS(C36-90))</f>
        <v>-0.25881904510252074</v>
      </c>
      <c r="AC36" s="4">
        <v>75</v>
      </c>
      <c r="AE36">
        <f t="shared" si="19"/>
        <v>200.22942114876182</v>
      </c>
    </row>
    <row r="37" spans="3:31" x14ac:dyDescent="0.2">
      <c r="C37" s="4">
        <v>75</v>
      </c>
      <c r="D37">
        <f t="shared" si="22"/>
        <v>0.96592582628906831</v>
      </c>
      <c r="E37" s="7">
        <v>1420800781</v>
      </c>
      <c r="F37" s="9">
        <f t="shared" si="23"/>
        <v>-83.375482393227799</v>
      </c>
      <c r="G37" s="9">
        <f t="shared" si="42"/>
        <v>13.988279118645432</v>
      </c>
      <c r="H37">
        <f t="shared" si="43"/>
        <v>-9.1253100775758682</v>
      </c>
      <c r="I37">
        <f t="shared" si="44"/>
        <v>13.52523384431872</v>
      </c>
      <c r="J37" s="8" t="str">
        <f t="shared" si="45"/>
        <v/>
      </c>
      <c r="K37" s="8">
        <f t="shared" si="46"/>
        <v>13.52523384431872</v>
      </c>
      <c r="L37" s="8" t="str">
        <f t="shared" si="47"/>
        <v/>
      </c>
      <c r="M37" s="8" t="str">
        <f t="shared" si="48"/>
        <v/>
      </c>
      <c r="N37" s="8">
        <f t="shared" si="49"/>
        <v>13.52523384431872</v>
      </c>
      <c r="O37" s="6">
        <f t="shared" si="50"/>
        <v>13.064372676826432</v>
      </c>
      <c r="P37" s="6">
        <f t="shared" si="33"/>
        <v>4.9994118916251331</v>
      </c>
      <c r="Q37">
        <f t="shared" si="51"/>
        <v>-3.5005881083748669</v>
      </c>
      <c r="R37">
        <f t="shared" si="52"/>
        <v>195.6719527011318</v>
      </c>
      <c r="S37">
        <f t="shared" si="53"/>
        <v>67.410167711712845</v>
      </c>
      <c r="T37">
        <f t="shared" si="54"/>
        <v>0.25881904510252074</v>
      </c>
      <c r="U37">
        <f t="shared" si="38"/>
        <v>2.1999618833714263</v>
      </c>
      <c r="V37">
        <f t="shared" si="55"/>
        <v>11.325271960947294</v>
      </c>
      <c r="X37">
        <f t="shared" si="56"/>
        <v>0.96592582628906831</v>
      </c>
      <c r="Y37">
        <f t="shared" si="57"/>
        <v>-0.25881904510252074</v>
      </c>
      <c r="AC37" s="4">
        <v>75</v>
      </c>
      <c r="AE37">
        <f t="shared" si="19"/>
        <v>129.12819939036723</v>
      </c>
    </row>
    <row r="38" spans="3:31" x14ac:dyDescent="0.2">
      <c r="C38" s="4">
        <v>80</v>
      </c>
      <c r="D38">
        <f t="shared" si="22"/>
        <v>0.98480775301220802</v>
      </c>
      <c r="E38" s="7">
        <v>1420418750</v>
      </c>
      <c r="F38" s="9">
        <f t="shared" si="23"/>
        <v>-2.7435837673836621</v>
      </c>
      <c r="G38" s="9">
        <f t="shared" si="42"/>
        <v>8.6090178704245393</v>
      </c>
      <c r="H38">
        <f t="shared" si="43"/>
        <v>-0.53490887887579119</v>
      </c>
      <c r="I38">
        <f t="shared" si="44"/>
        <v>3.4869278992136081</v>
      </c>
      <c r="J38" s="8" t="str">
        <f t="shared" si="45"/>
        <v/>
      </c>
      <c r="K38" s="8">
        <f t="shared" si="46"/>
        <v>3.4869278992136081</v>
      </c>
      <c r="L38" s="8" t="str">
        <f t="shared" si="47"/>
        <v/>
      </c>
      <c r="M38" s="8" t="str">
        <f t="shared" si="48"/>
        <v/>
      </c>
      <c r="N38" s="8">
        <f t="shared" si="49"/>
        <v>3.4869278992136081</v>
      </c>
      <c r="O38" s="6">
        <f t="shared" si="50"/>
        <v>3.4339536293401323</v>
      </c>
      <c r="P38" s="6">
        <f t="shared" si="33"/>
        <v>7.8945013246455789</v>
      </c>
      <c r="Q38">
        <f t="shared" si="51"/>
        <v>-0.60549867535442081</v>
      </c>
      <c r="R38">
        <f t="shared" si="52"/>
        <v>74.11518869328907</v>
      </c>
      <c r="S38">
        <f t="shared" si="53"/>
        <v>70.07139592589094</v>
      </c>
      <c r="T38">
        <f t="shared" si="54"/>
        <v>0.17364817766693041</v>
      </c>
      <c r="U38">
        <f t="shared" si="38"/>
        <v>1.4760095101689086</v>
      </c>
      <c r="V38">
        <f t="shared" si="55"/>
        <v>2.0109183890446998</v>
      </c>
      <c r="X38">
        <f t="shared" si="56"/>
        <v>0.98480775301220802</v>
      </c>
      <c r="Y38">
        <f t="shared" si="57"/>
        <v>-0.17364817766693033</v>
      </c>
      <c r="AC38" s="4">
        <v>80</v>
      </c>
      <c r="AE38">
        <f t="shared" ref="AE38:AE69" si="58">((299792458*((1420405751-E38)/1420405751))/1000)+(220*D38)</f>
        <v>213.91412189530212</v>
      </c>
    </row>
    <row r="39" spans="3:31" x14ac:dyDescent="0.2">
      <c r="C39" s="4">
        <v>80</v>
      </c>
      <c r="D39">
        <f t="shared" si="22"/>
        <v>0.98480775301220802</v>
      </c>
      <c r="E39" s="7">
        <v>1420634375</v>
      </c>
      <c r="F39" s="9">
        <f t="shared" si="23"/>
        <v>-48.253642221272585</v>
      </c>
      <c r="G39" s="9">
        <f t="shared" si="42"/>
        <v>10.935546687526976</v>
      </c>
      <c r="H39">
        <f t="shared" si="43"/>
        <v>-5.5606648058124186</v>
      </c>
      <c r="I39">
        <f t="shared" si="44"/>
        <v>8.5126838261502353</v>
      </c>
      <c r="J39" s="8" t="str">
        <f t="shared" si="45"/>
        <v/>
      </c>
      <c r="K39" s="8">
        <f t="shared" si="46"/>
        <v>8.5126838261502353</v>
      </c>
      <c r="L39" s="8" t="str">
        <f t="shared" si="47"/>
        <v/>
      </c>
      <c r="M39" s="8" t="str">
        <f t="shared" si="48"/>
        <v/>
      </c>
      <c r="N39" s="8">
        <f t="shared" si="49"/>
        <v>8.5126838261502353</v>
      </c>
      <c r="O39" s="6">
        <f t="shared" si="50"/>
        <v>8.3833570309343788</v>
      </c>
      <c r="P39" s="6">
        <f t="shared" si="33"/>
        <v>7.0217879665342595</v>
      </c>
      <c r="Q39">
        <f t="shared" si="51"/>
        <v>-1.4782120334657403</v>
      </c>
      <c r="R39">
        <f t="shared" si="52"/>
        <v>119.58618135508222</v>
      </c>
      <c r="S39">
        <f t="shared" si="53"/>
        <v>70.07139592589094</v>
      </c>
      <c r="T39">
        <f t="shared" si="54"/>
        <v>0.17364817766693041</v>
      </c>
      <c r="U39">
        <f t="shared" si="38"/>
        <v>1.4760095101689086</v>
      </c>
      <c r="V39">
        <f t="shared" si="55"/>
        <v>7.036674315981327</v>
      </c>
      <c r="X39">
        <f t="shared" si="56"/>
        <v>0.98480775301220802</v>
      </c>
      <c r="Y39">
        <f t="shared" si="57"/>
        <v>-0.17364817766693033</v>
      </c>
      <c r="AC39" s="4">
        <v>80</v>
      </c>
      <c r="AE39">
        <f t="shared" si="58"/>
        <v>168.4040634414132</v>
      </c>
    </row>
    <row r="40" spans="3:31" x14ac:dyDescent="0.2">
      <c r="C40" s="4">
        <v>80</v>
      </c>
      <c r="D40">
        <f t="shared" si="22"/>
        <v>0.98480775301220802</v>
      </c>
      <c r="E40" s="7">
        <v>1420798438</v>
      </c>
      <c r="F40" s="9">
        <f t="shared" si="23"/>
        <v>-82.880966140671447</v>
      </c>
      <c r="G40" s="9">
        <f t="shared" si="42"/>
        <v>13.766148769306612</v>
      </c>
      <c r="H40">
        <f t="shared" si="43"/>
        <v>-9.4526434723715749</v>
      </c>
      <c r="I40">
        <f t="shared" si="44"/>
        <v>12.404662492709393</v>
      </c>
      <c r="J40" s="8" t="str">
        <f t="shared" si="45"/>
        <v/>
      </c>
      <c r="K40" s="8">
        <f t="shared" si="46"/>
        <v>12.404662492709393</v>
      </c>
      <c r="L40" s="8" t="str">
        <f t="shared" si="47"/>
        <v/>
      </c>
      <c r="M40" s="8" t="str">
        <f t="shared" si="48"/>
        <v/>
      </c>
      <c r="N40" s="8">
        <f t="shared" si="49"/>
        <v>12.404662492709393</v>
      </c>
      <c r="O40" s="6">
        <f t="shared" si="50"/>
        <v>12.216207796319953</v>
      </c>
      <c r="P40" s="6">
        <f t="shared" si="33"/>
        <v>6.3459529635676919</v>
      </c>
      <c r="Q40">
        <f t="shared" si="51"/>
        <v>-2.1540470364323077</v>
      </c>
      <c r="R40">
        <f t="shared" si="52"/>
        <v>189.50685193868196</v>
      </c>
      <c r="S40">
        <f t="shared" si="53"/>
        <v>70.07139592589094</v>
      </c>
      <c r="T40">
        <f t="shared" si="54"/>
        <v>0.17364817766693041</v>
      </c>
      <c r="U40">
        <f t="shared" si="38"/>
        <v>1.4760095101689086</v>
      </c>
      <c r="V40">
        <f t="shared" si="55"/>
        <v>10.928652982540484</v>
      </c>
      <c r="X40">
        <f t="shared" si="56"/>
        <v>0.98480775301220802</v>
      </c>
      <c r="Y40">
        <f t="shared" si="57"/>
        <v>-0.17364817766693033</v>
      </c>
      <c r="AC40" s="4">
        <v>80</v>
      </c>
      <c r="AE40">
        <f t="shared" si="58"/>
        <v>133.77673952201434</v>
      </c>
    </row>
    <row r="41" spans="3:31" x14ac:dyDescent="0.2">
      <c r="C41" s="4">
        <v>85</v>
      </c>
      <c r="D41">
        <f t="shared" si="22"/>
        <v>0.99619469809174555</v>
      </c>
      <c r="E41" s="7">
        <v>1420419531</v>
      </c>
      <c r="F41" s="9">
        <f t="shared" si="23"/>
        <v>-2.9084225182357768</v>
      </c>
      <c r="G41" s="9">
        <f t="shared" si="42"/>
        <v>8.6143171659879911</v>
      </c>
      <c r="H41">
        <f t="shared" si="43"/>
        <v>-0.84198386879373999</v>
      </c>
      <c r="I41">
        <f t="shared" si="44"/>
        <v>2.3236314955039283</v>
      </c>
      <c r="J41" s="8" t="str">
        <f t="shared" si="45"/>
        <v/>
      </c>
      <c r="K41" s="8">
        <f t="shared" si="46"/>
        <v>2.3236314955039283</v>
      </c>
      <c r="L41" s="8" t="str">
        <f t="shared" si="47"/>
        <v/>
      </c>
      <c r="M41" s="8" t="str">
        <f t="shared" si="48"/>
        <v/>
      </c>
      <c r="N41" s="8">
        <f t="shared" si="49"/>
        <v>2.3236314955039283</v>
      </c>
      <c r="O41" s="6">
        <f t="shared" si="50"/>
        <v>2.3147893761400069</v>
      </c>
      <c r="P41" s="6">
        <f t="shared" si="33"/>
        <v>8.2974821711375029</v>
      </c>
      <c r="Q41">
        <f t="shared" si="51"/>
        <v>-0.20251782886249661</v>
      </c>
      <c r="R41">
        <f t="shared" si="52"/>
        <v>74.206460236235372</v>
      </c>
      <c r="S41">
        <f t="shared" si="53"/>
        <v>71.701180077566008</v>
      </c>
      <c r="T41">
        <f t="shared" si="54"/>
        <v>8.7155742747658138E-2</v>
      </c>
      <c r="U41">
        <f t="shared" si="38"/>
        <v>0.74082381335509417</v>
      </c>
      <c r="V41">
        <f t="shared" si="55"/>
        <v>1.5828076821488342</v>
      </c>
      <c r="X41">
        <f t="shared" si="56"/>
        <v>0.99619469809174555</v>
      </c>
      <c r="Y41">
        <f t="shared" si="57"/>
        <v>-8.7155742747658166E-2</v>
      </c>
      <c r="AC41" s="4">
        <v>85</v>
      </c>
      <c r="AE41">
        <f t="shared" si="58"/>
        <v>216.25441106194825</v>
      </c>
    </row>
    <row r="42" spans="3:31" x14ac:dyDescent="0.2">
      <c r="C42" s="4">
        <v>85</v>
      </c>
      <c r="D42">
        <f t="shared" si="22"/>
        <v>0.99619469809174555</v>
      </c>
      <c r="E42" s="7">
        <v>1420649219</v>
      </c>
      <c r="F42" s="9">
        <f t="shared" si="23"/>
        <v>-51.386633793166048</v>
      </c>
      <c r="G42" s="9">
        <f t="shared" si="42"/>
        <v>11.103387058452785</v>
      </c>
      <c r="H42">
        <f t="shared" si="43"/>
        <v>-6.4413780838523902</v>
      </c>
      <c r="I42">
        <f t="shared" si="44"/>
        <v>7.9230257105625785</v>
      </c>
      <c r="J42" s="8" t="str">
        <f t="shared" si="45"/>
        <v/>
      </c>
      <c r="K42" s="8">
        <f t="shared" si="46"/>
        <v>7.9230257105625785</v>
      </c>
      <c r="L42" s="8" t="str">
        <f t="shared" si="47"/>
        <v/>
      </c>
      <c r="M42" s="8" t="str">
        <f t="shared" si="48"/>
        <v/>
      </c>
      <c r="N42" s="8">
        <f t="shared" si="49"/>
        <v>7.9230257105625785</v>
      </c>
      <c r="O42" s="6">
        <f t="shared" si="50"/>
        <v>7.8928762057070259</v>
      </c>
      <c r="P42" s="6">
        <f t="shared" si="33"/>
        <v>7.8094628093871261</v>
      </c>
      <c r="Q42">
        <f t="shared" si="51"/>
        <v>-0.69053719061287366</v>
      </c>
      <c r="R42">
        <f t="shared" si="52"/>
        <v>123.28520416981679</v>
      </c>
      <c r="S42">
        <f t="shared" si="53"/>
        <v>71.701180077566008</v>
      </c>
      <c r="T42">
        <f t="shared" si="54"/>
        <v>8.7155742747658138E-2</v>
      </c>
      <c r="U42">
        <f t="shared" si="38"/>
        <v>0.74082381335509417</v>
      </c>
      <c r="V42">
        <f t="shared" si="55"/>
        <v>7.1822018972074844</v>
      </c>
      <c r="X42">
        <f t="shared" si="56"/>
        <v>0.99619469809174555</v>
      </c>
      <c r="Y42">
        <f t="shared" si="57"/>
        <v>-8.7155742747658166E-2</v>
      </c>
      <c r="AC42" s="4">
        <v>85</v>
      </c>
      <c r="AE42">
        <f t="shared" si="58"/>
        <v>167.77619978701796</v>
      </c>
    </row>
    <row r="43" spans="3:31" x14ac:dyDescent="0.2">
      <c r="C43" s="4">
        <v>85</v>
      </c>
      <c r="D43">
        <f t="shared" si="22"/>
        <v>0.99619469809174555</v>
      </c>
      <c r="E43" s="7">
        <v>1420806250</v>
      </c>
      <c r="F43" s="9">
        <f t="shared" si="23"/>
        <v>-84.529775771473908</v>
      </c>
      <c r="G43" s="9">
        <f t="shared" si="42"/>
        <v>13.836750912085758</v>
      </c>
      <c r="H43">
        <f t="shared" si="43"/>
        <v>-10.202415913779648</v>
      </c>
      <c r="I43">
        <f t="shared" si="44"/>
        <v>11.684063540489836</v>
      </c>
      <c r="J43" s="8" t="str">
        <f t="shared" si="45"/>
        <v/>
      </c>
      <c r="K43" s="8">
        <f t="shared" si="46"/>
        <v>11.684063540489836</v>
      </c>
      <c r="L43" s="8" t="str">
        <f t="shared" si="47"/>
        <v/>
      </c>
      <c r="M43" s="8" t="str">
        <f t="shared" si="48"/>
        <v/>
      </c>
      <c r="N43" s="8">
        <f t="shared" si="49"/>
        <v>11.684063540489836</v>
      </c>
      <c r="O43" s="6">
        <f t="shared" si="50"/>
        <v>11.639602151203043</v>
      </c>
      <c r="P43" s="6">
        <f t="shared" si="33"/>
        <v>7.4816667638177758</v>
      </c>
      <c r="Q43">
        <f t="shared" si="51"/>
        <v>-1.0183332361822242</v>
      </c>
      <c r="R43">
        <f t="shared" si="52"/>
        <v>191.45567580310606</v>
      </c>
      <c r="S43">
        <f t="shared" si="53"/>
        <v>71.701180077566008</v>
      </c>
      <c r="T43">
        <f t="shared" si="54"/>
        <v>8.7155742747658138E-2</v>
      </c>
      <c r="U43">
        <f t="shared" si="38"/>
        <v>0.74082381335509417</v>
      </c>
      <c r="V43">
        <f t="shared" si="55"/>
        <v>10.943239727134742</v>
      </c>
      <c r="X43">
        <f t="shared" si="56"/>
        <v>0.99619469809174555</v>
      </c>
      <c r="Y43">
        <f t="shared" si="57"/>
        <v>-8.7155742747658166E-2</v>
      </c>
      <c r="AC43" s="4">
        <v>85</v>
      </c>
      <c r="AE43">
        <f t="shared" si="58"/>
        <v>134.63305780871011</v>
      </c>
    </row>
    <row r="44" spans="3:31" x14ac:dyDescent="0.2">
      <c r="C44" s="4">
        <v>90</v>
      </c>
      <c r="D44">
        <f t="shared" si="22"/>
        <v>1</v>
      </c>
      <c r="E44" s="7">
        <v>1420416406</v>
      </c>
      <c r="F44" s="9">
        <f t="shared" si="23"/>
        <v>-2.248856453686662</v>
      </c>
      <c r="G44" s="9">
        <f t="shared" si="42"/>
        <v>8.5877849803451021</v>
      </c>
      <c r="H44">
        <f t="shared" si="43"/>
        <v>-1.2247656382512229</v>
      </c>
      <c r="I44">
        <f t="shared" si="44"/>
        <v>1.2247656382512238</v>
      </c>
      <c r="J44" s="8" t="str">
        <f t="shared" si="45"/>
        <v/>
      </c>
      <c r="K44" s="8">
        <f t="shared" si="46"/>
        <v>1.2247656382512238</v>
      </c>
      <c r="L44" s="8" t="str">
        <f t="shared" si="47"/>
        <v/>
      </c>
      <c r="M44" s="8" t="str">
        <f t="shared" si="48"/>
        <v/>
      </c>
      <c r="N44" s="8">
        <f t="shared" si="49"/>
        <v>1.2247656382512238</v>
      </c>
      <c r="O44" s="6">
        <f t="shared" si="50"/>
        <v>1.2247656382512238</v>
      </c>
      <c r="P44" s="6">
        <f t="shared" si="33"/>
        <v>8.5</v>
      </c>
      <c r="Q44">
        <f t="shared" si="51"/>
        <v>0</v>
      </c>
      <c r="R44">
        <f t="shared" si="52"/>
        <v>73.750050868640926</v>
      </c>
      <c r="S44">
        <f t="shared" si="53"/>
        <v>72.25</v>
      </c>
      <c r="T44">
        <f t="shared" si="54"/>
        <v>6.1257422745431001E-17</v>
      </c>
      <c r="U44">
        <f t="shared" si="38"/>
        <v>5.206880933361635E-16</v>
      </c>
      <c r="V44">
        <f t="shared" si="55"/>
        <v>1.2247656382512233</v>
      </c>
      <c r="X44">
        <f t="shared" si="56"/>
        <v>1</v>
      </c>
      <c r="Y44">
        <f t="shared" si="57"/>
        <v>0</v>
      </c>
      <c r="AC44" s="4">
        <v>90</v>
      </c>
      <c r="AD44">
        <f t="shared" ref="AD44" si="59">(8.5*220*D44)/((220*D44)+(F44))</f>
        <v>8.5877849803451021</v>
      </c>
      <c r="AE44">
        <f t="shared" si="58"/>
        <v>217.75114354631333</v>
      </c>
    </row>
    <row r="45" spans="3:31" x14ac:dyDescent="0.2">
      <c r="C45" s="4">
        <v>90</v>
      </c>
      <c r="D45">
        <f t="shared" si="22"/>
        <v>1</v>
      </c>
      <c r="E45" s="7">
        <v>1420655469</v>
      </c>
      <c r="F45" s="9">
        <f t="shared" si="23"/>
        <v>-52.705765922264277</v>
      </c>
      <c r="G45" s="9">
        <f t="shared" si="42"/>
        <v>11.17791064533089</v>
      </c>
      <c r="H45">
        <f t="shared" si="43"/>
        <v>-7.2591794574181465</v>
      </c>
      <c r="I45">
        <f t="shared" si="44"/>
        <v>7.2591794574181483</v>
      </c>
      <c r="J45" s="8" t="str">
        <f t="shared" si="45"/>
        <v/>
      </c>
      <c r="K45" s="8">
        <f t="shared" si="46"/>
        <v>7.2591794574181483</v>
      </c>
      <c r="L45" s="8" t="str">
        <f t="shared" si="47"/>
        <v/>
      </c>
      <c r="M45" s="8" t="str">
        <f t="shared" si="48"/>
        <v/>
      </c>
      <c r="N45" s="8">
        <f t="shared" si="49"/>
        <v>7.2591794574181483</v>
      </c>
      <c r="O45" s="6">
        <f t="shared" si="50"/>
        <v>7.2591794574181483</v>
      </c>
      <c r="P45" s="6">
        <f t="shared" si="33"/>
        <v>8.5</v>
      </c>
      <c r="Q45">
        <f t="shared" si="51"/>
        <v>0</v>
      </c>
      <c r="R45">
        <f t="shared" si="52"/>
        <v>124.94568639500163</v>
      </c>
      <c r="S45">
        <f t="shared" si="53"/>
        <v>72.25</v>
      </c>
      <c r="T45">
        <f t="shared" si="54"/>
        <v>6.1257422745431001E-17</v>
      </c>
      <c r="U45">
        <f t="shared" si="38"/>
        <v>5.206880933361635E-16</v>
      </c>
      <c r="V45">
        <f t="shared" si="55"/>
        <v>7.2591794574181474</v>
      </c>
      <c r="X45">
        <f t="shared" si="56"/>
        <v>1</v>
      </c>
      <c r="Y45">
        <f t="shared" si="57"/>
        <v>0</v>
      </c>
      <c r="AC45" s="4">
        <v>90</v>
      </c>
      <c r="AE45">
        <f t="shared" si="58"/>
        <v>167.29423407773572</v>
      </c>
    </row>
    <row r="46" spans="3:31" x14ac:dyDescent="0.2">
      <c r="C46" s="4">
        <v>95</v>
      </c>
      <c r="D46">
        <f t="shared" si="22"/>
        <v>0.99619469809174555</v>
      </c>
      <c r="E46" s="7">
        <v>1420409375</v>
      </c>
      <c r="F46" s="9">
        <f t="shared" si="23"/>
        <v>-0.7648855737363176</v>
      </c>
      <c r="G46" s="9">
        <f t="shared" si="42"/>
        <v>8.5297691779437734</v>
      </c>
      <c r="H46">
        <f t="shared" si="43"/>
        <v>-1.7683364173817266</v>
      </c>
      <c r="I46">
        <f t="shared" si="44"/>
        <v>0.28668879067153685</v>
      </c>
      <c r="J46" s="8" t="str">
        <f t="shared" si="45"/>
        <v/>
      </c>
      <c r="K46" s="8">
        <f t="shared" si="46"/>
        <v>0.28668879067153685</v>
      </c>
      <c r="L46" s="8" t="str">
        <f t="shared" si="47"/>
        <v/>
      </c>
      <c r="M46" s="8" t="str">
        <f t="shared" si="48"/>
        <v/>
      </c>
      <c r="N46" s="8">
        <f t="shared" si="49"/>
        <v>0.28668879067153685</v>
      </c>
      <c r="O46" s="6">
        <f t="shared" si="50"/>
        <v>0.2855978532693193</v>
      </c>
      <c r="P46" s="6">
        <f t="shared" si="33"/>
        <v>8.5249865744884055</v>
      </c>
      <c r="Q46">
        <f t="shared" si="51"/>
        <v>2.4986574488405688E-2</v>
      </c>
      <c r="R46">
        <f t="shared" si="52"/>
        <v>72.756962228999598</v>
      </c>
      <c r="S46">
        <f t="shared" si="53"/>
        <v>71.701180077566008</v>
      </c>
      <c r="T46">
        <f t="shared" si="54"/>
        <v>-8.7155742747658235E-2</v>
      </c>
      <c r="U46">
        <f t="shared" si="38"/>
        <v>-0.74082381335509495</v>
      </c>
      <c r="V46">
        <f t="shared" si="55"/>
        <v>1.0275126040266318</v>
      </c>
      <c r="X46">
        <f t="shared" si="56"/>
        <v>0.99619469809174555</v>
      </c>
      <c r="Y46">
        <f t="shared" si="57"/>
        <v>8.7155742747658166E-2</v>
      </c>
      <c r="AC46" s="4"/>
      <c r="AE46">
        <f t="shared" si="58"/>
        <v>218.39794800644771</v>
      </c>
    </row>
    <row r="47" spans="3:31" x14ac:dyDescent="0.2">
      <c r="C47" s="4">
        <v>95</v>
      </c>
      <c r="D47">
        <f t="shared" si="22"/>
        <v>0.99619469809174555</v>
      </c>
      <c r="E47" s="7">
        <v>1420613281</v>
      </c>
      <c r="F47" s="9">
        <f t="shared" si="23"/>
        <v>-43.801518520280894</v>
      </c>
      <c r="G47" s="9">
        <f t="shared" si="42"/>
        <v>10.623118814974706</v>
      </c>
      <c r="H47">
        <f t="shared" si="43"/>
        <v>-7.15560933428279</v>
      </c>
      <c r="I47">
        <f t="shared" si="44"/>
        <v>5.6739617075725999</v>
      </c>
      <c r="J47" s="8" t="str">
        <f t="shared" si="45"/>
        <v/>
      </c>
      <c r="K47" s="8">
        <f t="shared" si="46"/>
        <v>5.6739617075725999</v>
      </c>
      <c r="L47" s="8" t="str">
        <f t="shared" si="47"/>
        <v/>
      </c>
      <c r="M47" s="8" t="str">
        <f t="shared" si="48"/>
        <v/>
      </c>
      <c r="N47" s="8">
        <f t="shared" si="49"/>
        <v>5.6739617075725999</v>
      </c>
      <c r="O47" s="6">
        <f t="shared" si="50"/>
        <v>5.6523705702594116</v>
      </c>
      <c r="P47" s="6">
        <f t="shared" si="33"/>
        <v>8.9945183469452612</v>
      </c>
      <c r="Q47">
        <f t="shared" si="51"/>
        <v>0.49451834694526076</v>
      </c>
      <c r="R47">
        <f t="shared" si="52"/>
        <v>112.8506533570696</v>
      </c>
      <c r="S47">
        <f t="shared" si="53"/>
        <v>71.701180077566008</v>
      </c>
      <c r="T47">
        <f t="shared" si="54"/>
        <v>-8.7155742747658235E-2</v>
      </c>
      <c r="U47">
        <f t="shared" si="38"/>
        <v>-0.74082381335509495</v>
      </c>
      <c r="V47">
        <f t="shared" si="55"/>
        <v>6.4147855209276949</v>
      </c>
      <c r="X47">
        <f t="shared" si="56"/>
        <v>0.99619469809174555</v>
      </c>
      <c r="Y47">
        <f t="shared" si="57"/>
        <v>8.7155742747658166E-2</v>
      </c>
      <c r="AC47" s="4"/>
      <c r="AE47">
        <f t="shared" si="58"/>
        <v>175.36131505990312</v>
      </c>
    </row>
    <row r="48" spans="3:31" x14ac:dyDescent="0.2">
      <c r="C48" s="4">
        <v>95</v>
      </c>
      <c r="D48">
        <f t="shared" si="22"/>
        <v>0.99619469809174555</v>
      </c>
      <c r="E48" s="7">
        <v>1420643750</v>
      </c>
      <c r="F48" s="9">
        <f t="shared" si="23"/>
        <v>-50.232340414919925</v>
      </c>
      <c r="G48" s="9">
        <f t="shared" si="42"/>
        <v>11.02751818529951</v>
      </c>
      <c r="H48">
        <f t="shared" si="43"/>
        <v>-7.8051693067143617</v>
      </c>
      <c r="I48">
        <f t="shared" si="44"/>
        <v>6.3235216800041716</v>
      </c>
      <c r="J48" s="8" t="str">
        <f t="shared" si="45"/>
        <v/>
      </c>
      <c r="K48" s="8">
        <f t="shared" si="46"/>
        <v>6.3235216800041716</v>
      </c>
      <c r="L48" s="8" t="str">
        <f t="shared" si="47"/>
        <v/>
      </c>
      <c r="M48" s="8" t="str">
        <f t="shared" si="48"/>
        <v/>
      </c>
      <c r="N48" s="8">
        <f t="shared" si="49"/>
        <v>6.3235216800041716</v>
      </c>
      <c r="O48" s="6">
        <f t="shared" si="50"/>
        <v>6.2994587708883634</v>
      </c>
      <c r="P48" s="6">
        <f t="shared" si="33"/>
        <v>9.0511312288016832</v>
      </c>
      <c r="Q48">
        <f t="shared" si="51"/>
        <v>0.55113122880168275</v>
      </c>
      <c r="R48">
        <f t="shared" si="52"/>
        <v>121.60615732711139</v>
      </c>
      <c r="S48">
        <f t="shared" si="53"/>
        <v>71.701180077566008</v>
      </c>
      <c r="T48">
        <f t="shared" si="54"/>
        <v>-8.7155742747658235E-2</v>
      </c>
      <c r="U48">
        <f t="shared" si="38"/>
        <v>-0.74082381335509495</v>
      </c>
      <c r="V48">
        <f t="shared" si="55"/>
        <v>7.0643454933592666</v>
      </c>
      <c r="X48">
        <f t="shared" si="56"/>
        <v>0.99619469809174555</v>
      </c>
      <c r="Y48">
        <f t="shared" si="57"/>
        <v>8.7155742747658166E-2</v>
      </c>
      <c r="AC48" s="4"/>
      <c r="AE48">
        <f t="shared" si="58"/>
        <v>168.9304931652641</v>
      </c>
    </row>
    <row r="49" spans="3:31" x14ac:dyDescent="0.2">
      <c r="C49" s="4">
        <v>100</v>
      </c>
      <c r="D49">
        <f t="shared" si="22"/>
        <v>0.98480775301220802</v>
      </c>
      <c r="E49" s="7">
        <v>1420401686</v>
      </c>
      <c r="F49" s="9">
        <f t="shared" si="23"/>
        <v>0.85796353676548864</v>
      </c>
      <c r="G49" s="9">
        <f t="shared" si="42"/>
        <v>8.4664728058932628</v>
      </c>
      <c r="H49">
        <f t="shared" si="43"/>
        <v>-2.7447749916662563</v>
      </c>
      <c r="I49">
        <f t="shared" si="44"/>
        <v>-0.20724402867155867</v>
      </c>
      <c r="J49" s="8" t="str">
        <f t="shared" si="45"/>
        <v/>
      </c>
      <c r="K49" s="8" t="str">
        <f t="shared" si="46"/>
        <v/>
      </c>
      <c r="L49" s="8" t="str">
        <f t="shared" si="47"/>
        <v/>
      </c>
      <c r="M49" s="8" t="str">
        <f t="shared" si="48"/>
        <v>0</v>
      </c>
      <c r="N49" s="8">
        <f t="shared" si="49"/>
        <v>0</v>
      </c>
      <c r="O49" s="6">
        <f t="shared" si="50"/>
        <v>0</v>
      </c>
      <c r="P49" s="6">
        <f t="shared" si="33"/>
        <v>8.5</v>
      </c>
      <c r="Q49">
        <f t="shared" si="51"/>
        <v>0</v>
      </c>
      <c r="R49">
        <f t="shared" si="52"/>
        <v>71.681161772930139</v>
      </c>
      <c r="S49">
        <f t="shared" si="53"/>
        <v>70.07139592589094</v>
      </c>
      <c r="T49">
        <f t="shared" si="54"/>
        <v>-0.1736481776669303</v>
      </c>
      <c r="U49">
        <f t="shared" si="38"/>
        <v>-1.4760095101689075</v>
      </c>
      <c r="V49">
        <f t="shared" si="55"/>
        <v>1.2687654814973488</v>
      </c>
      <c r="X49">
        <f t="shared" si="56"/>
        <v>0.98480775301220802</v>
      </c>
      <c r="Y49">
        <f t="shared" si="57"/>
        <v>0.17364817766693033</v>
      </c>
      <c r="AE49">
        <f t="shared" si="58"/>
        <v>217.51566919945125</v>
      </c>
    </row>
    <row r="50" spans="3:31" x14ac:dyDescent="0.2">
      <c r="C50" s="4">
        <v>100</v>
      </c>
      <c r="D50">
        <f t="shared" si="22"/>
        <v>0.98480775301220802</v>
      </c>
      <c r="E50" s="7">
        <v>1420605593</v>
      </c>
      <c r="F50" s="9">
        <f t="shared" si="23"/>
        <v>-42.178880470919751</v>
      </c>
      <c r="G50" s="9">
        <f t="shared" si="42"/>
        <v>10.554807989501164</v>
      </c>
      <c r="H50">
        <f t="shared" si="43"/>
        <v>-7.9050511004330941</v>
      </c>
      <c r="I50">
        <f t="shared" si="44"/>
        <v>4.9530320800952792</v>
      </c>
      <c r="J50" s="8" t="str">
        <f t="shared" si="45"/>
        <v/>
      </c>
      <c r="K50" s="8">
        <f t="shared" si="46"/>
        <v>4.9530320800952792</v>
      </c>
      <c r="L50" s="8" t="str">
        <f t="shared" si="47"/>
        <v/>
      </c>
      <c r="M50" s="8" t="str">
        <f t="shared" si="48"/>
        <v/>
      </c>
      <c r="N50" s="8">
        <f t="shared" si="49"/>
        <v>4.9530320800952792</v>
      </c>
      <c r="O50" s="6">
        <f t="shared" si="50"/>
        <v>4.8777843933960146</v>
      </c>
      <c r="P50" s="6">
        <f t="shared" si="33"/>
        <v>9.3600849946343914</v>
      </c>
      <c r="Q50">
        <f t="shared" si="51"/>
        <v>0.86008499463439059</v>
      </c>
      <c r="R50">
        <f t="shared" si="52"/>
        <v>111.4039716952376</v>
      </c>
      <c r="S50">
        <f t="shared" si="53"/>
        <v>70.07139592589094</v>
      </c>
      <c r="T50">
        <f t="shared" si="54"/>
        <v>-0.1736481776669303</v>
      </c>
      <c r="U50">
        <f t="shared" si="38"/>
        <v>-1.4760095101689075</v>
      </c>
      <c r="V50">
        <f t="shared" si="55"/>
        <v>6.4290415902641866</v>
      </c>
      <c r="X50">
        <f t="shared" si="56"/>
        <v>0.98480775301220802</v>
      </c>
      <c r="Y50">
        <f t="shared" si="57"/>
        <v>0.17364817766693033</v>
      </c>
      <c r="AE50">
        <f t="shared" si="58"/>
        <v>174.47882519176602</v>
      </c>
    </row>
    <row r="51" spans="3:31" x14ac:dyDescent="0.2">
      <c r="C51" s="4">
        <v>100</v>
      </c>
      <c r="D51">
        <f t="shared" si="22"/>
        <v>0.98480775301220802</v>
      </c>
      <c r="E51" s="7">
        <v>1420839968</v>
      </c>
      <c r="F51" s="9">
        <f t="shared" si="23"/>
        <v>-91.646335312103361</v>
      </c>
      <c r="G51" s="9">
        <f t="shared" si="42"/>
        <v>14.731383977059565</v>
      </c>
      <c r="H51">
        <f t="shared" si="43"/>
        <v>-13.597984512357138</v>
      </c>
      <c r="I51">
        <f t="shared" si="44"/>
        <v>10.645965492019323</v>
      </c>
      <c r="J51" s="8" t="str">
        <f t="shared" si="45"/>
        <v/>
      </c>
      <c r="K51" s="8">
        <f t="shared" si="46"/>
        <v>10.645965492019323</v>
      </c>
      <c r="L51" s="8" t="str">
        <f t="shared" si="47"/>
        <v/>
      </c>
      <c r="M51" s="8" t="str">
        <f t="shared" si="48"/>
        <v/>
      </c>
      <c r="N51" s="8">
        <f t="shared" si="49"/>
        <v>10.645965492019323</v>
      </c>
      <c r="O51" s="6">
        <f t="shared" si="50"/>
        <v>10.484229354841055</v>
      </c>
      <c r="P51" s="6">
        <f t="shared" si="33"/>
        <v>10.348652507194181</v>
      </c>
      <c r="Q51">
        <f t="shared" si="51"/>
        <v>1.8486525071941808</v>
      </c>
      <c r="R51">
        <f t="shared" si="52"/>
        <v>217.01367387956728</v>
      </c>
      <c r="S51">
        <f t="shared" si="53"/>
        <v>70.07139592589094</v>
      </c>
      <c r="T51">
        <f t="shared" si="54"/>
        <v>-0.1736481776669303</v>
      </c>
      <c r="U51">
        <f t="shared" si="38"/>
        <v>-1.4760095101689075</v>
      </c>
      <c r="V51">
        <f t="shared" si="55"/>
        <v>12.121975002188231</v>
      </c>
      <c r="X51">
        <f t="shared" si="56"/>
        <v>0.98480775301220802</v>
      </c>
      <c r="Y51">
        <f t="shared" si="57"/>
        <v>0.17364817766693033</v>
      </c>
      <c r="AE51">
        <f t="shared" si="58"/>
        <v>125.01137035058241</v>
      </c>
    </row>
    <row r="52" spans="3:31" x14ac:dyDescent="0.2">
      <c r="C52" s="4">
        <v>105</v>
      </c>
      <c r="D52">
        <f t="shared" si="22"/>
        <v>0.96592582628906831</v>
      </c>
      <c r="E52" s="7">
        <v>1420595313</v>
      </c>
      <c r="F52" s="9">
        <f t="shared" si="23"/>
        <v>-40.009171944978981</v>
      </c>
      <c r="G52" s="9">
        <f t="shared" si="42"/>
        <v>10.471529191569601</v>
      </c>
      <c r="H52">
        <f t="shared" si="43"/>
        <v>-8.6994046208821949</v>
      </c>
      <c r="I52">
        <f t="shared" si="44"/>
        <v>4.2994808541393414</v>
      </c>
      <c r="J52" s="8" t="str">
        <f t="shared" si="45"/>
        <v/>
      </c>
      <c r="K52" s="8">
        <f t="shared" si="46"/>
        <v>4.2994808541393414</v>
      </c>
      <c r="L52" s="8" t="str">
        <f t="shared" si="47"/>
        <v/>
      </c>
      <c r="M52" s="8" t="str">
        <f t="shared" si="48"/>
        <v/>
      </c>
      <c r="N52" s="8">
        <f t="shared" si="49"/>
        <v>4.2994808541393414</v>
      </c>
      <c r="O52" s="6">
        <f t="shared" si="50"/>
        <v>4.1529795966485725</v>
      </c>
      <c r="P52" s="6">
        <f t="shared" si="33"/>
        <v>9.6127875291049136</v>
      </c>
      <c r="Q52">
        <f t="shared" si="51"/>
        <v>1.1127875291049145</v>
      </c>
      <c r="R52">
        <f t="shared" si="52"/>
        <v>109.65292360989432</v>
      </c>
      <c r="S52">
        <f t="shared" si="53"/>
        <v>67.410167711712845</v>
      </c>
      <c r="T52">
        <f t="shared" si="54"/>
        <v>-0.25881904510252085</v>
      </c>
      <c r="U52">
        <f t="shared" si="38"/>
        <v>-2.1999618833714272</v>
      </c>
      <c r="V52">
        <f t="shared" si="55"/>
        <v>6.4994427375107682</v>
      </c>
      <c r="X52">
        <f t="shared" si="56"/>
        <v>0.96592582628906831</v>
      </c>
      <c r="Y52">
        <f t="shared" si="57"/>
        <v>0.25881904510252074</v>
      </c>
      <c r="AE52">
        <f t="shared" si="58"/>
        <v>172.49450983861604</v>
      </c>
    </row>
    <row r="53" spans="3:31" x14ac:dyDescent="0.2">
      <c r="C53" s="4">
        <v>105</v>
      </c>
      <c r="D53">
        <f t="shared" si="22"/>
        <v>0.96592582628906831</v>
      </c>
      <c r="E53" s="7">
        <v>1420594531</v>
      </c>
      <c r="F53" s="9">
        <f t="shared" si="23"/>
        <v>-39.844122132986207</v>
      </c>
      <c r="G53" s="9">
        <f t="shared" si="42"/>
        <v>10.461519181536893</v>
      </c>
      <c r="H53">
        <f t="shared" si="43"/>
        <v>-8.6832647356182289</v>
      </c>
      <c r="I53">
        <f t="shared" si="44"/>
        <v>4.2833409688753736</v>
      </c>
      <c r="J53" s="8" t="str">
        <f t="shared" si="45"/>
        <v/>
      </c>
      <c r="K53" s="8">
        <f t="shared" si="46"/>
        <v>4.2833409688753736</v>
      </c>
      <c r="L53" s="8" t="str">
        <f t="shared" si="47"/>
        <v/>
      </c>
      <c r="M53" s="8" t="str">
        <f t="shared" si="48"/>
        <v/>
      </c>
      <c r="N53" s="8">
        <f t="shared" si="49"/>
        <v>4.2833409688753736</v>
      </c>
      <c r="O53" s="6">
        <f t="shared" si="50"/>
        <v>4.1373896646387633</v>
      </c>
      <c r="P53" s="6">
        <f t="shared" si="33"/>
        <v>9.6086102194128298</v>
      </c>
      <c r="Q53">
        <f t="shared" si="51"/>
        <v>1.1086102194128302</v>
      </c>
      <c r="R53">
        <f t="shared" si="52"/>
        <v>109.44338358566435</v>
      </c>
      <c r="S53">
        <f t="shared" si="53"/>
        <v>67.410167711712845</v>
      </c>
      <c r="T53">
        <f t="shared" si="54"/>
        <v>-0.25881904510252085</v>
      </c>
      <c r="U53">
        <f t="shared" si="38"/>
        <v>-2.1999618833714272</v>
      </c>
      <c r="V53">
        <f t="shared" si="55"/>
        <v>6.4833028522468013</v>
      </c>
      <c r="X53">
        <f t="shared" si="56"/>
        <v>0.96592582628906831</v>
      </c>
      <c r="Y53">
        <f t="shared" si="57"/>
        <v>0.25881904510252074</v>
      </c>
      <c r="AE53">
        <f t="shared" si="58"/>
        <v>172.65955965060883</v>
      </c>
    </row>
    <row r="54" spans="3:31" x14ac:dyDescent="0.2">
      <c r="C54" s="4">
        <v>105</v>
      </c>
      <c r="D54">
        <f t="shared" si="22"/>
        <v>0.96592582628906831</v>
      </c>
      <c r="E54" s="7">
        <v>1420850000</v>
      </c>
      <c r="F54" s="9">
        <f t="shared" si="23"/>
        <v>-93.763700675161516</v>
      </c>
      <c r="G54" s="9">
        <f t="shared" si="42"/>
        <v>15.212073290723023</v>
      </c>
      <c r="H54">
        <f t="shared" si="43"/>
        <v>-15.00609346518082</v>
      </c>
      <c r="I54">
        <f t="shared" si="44"/>
        <v>10.606169698437965</v>
      </c>
      <c r="J54" s="8" t="str">
        <f t="shared" si="45"/>
        <v/>
      </c>
      <c r="K54" s="8">
        <f t="shared" si="46"/>
        <v>10.606169698437965</v>
      </c>
      <c r="L54" s="8" t="str">
        <f t="shared" si="47"/>
        <v/>
      </c>
      <c r="M54" s="8" t="str">
        <f t="shared" si="48"/>
        <v/>
      </c>
      <c r="N54" s="8">
        <f t="shared" si="49"/>
        <v>10.606169698437965</v>
      </c>
      <c r="O54" s="6">
        <f t="shared" si="50"/>
        <v>10.244773229725769</v>
      </c>
      <c r="P54" s="6">
        <f t="shared" si="33"/>
        <v>11.245078713545004</v>
      </c>
      <c r="Q54">
        <f t="shared" si="51"/>
        <v>2.7450787135450043</v>
      </c>
      <c r="R54">
        <f t="shared" si="52"/>
        <v>231.40717380232877</v>
      </c>
      <c r="S54">
        <f t="shared" si="53"/>
        <v>67.410167711712845</v>
      </c>
      <c r="T54">
        <f t="shared" si="54"/>
        <v>-0.25881904510252085</v>
      </c>
      <c r="U54">
        <f t="shared" si="38"/>
        <v>-2.1999618833714272</v>
      </c>
      <c r="V54">
        <f t="shared" si="55"/>
        <v>12.806131581809392</v>
      </c>
      <c r="X54">
        <f t="shared" si="56"/>
        <v>0.96592582628906831</v>
      </c>
      <c r="Y54">
        <f t="shared" si="57"/>
        <v>0.25881904510252074</v>
      </c>
      <c r="AE54">
        <f t="shared" si="58"/>
        <v>118.73998110843351</v>
      </c>
    </row>
    <row r="55" spans="3:31" x14ac:dyDescent="0.2">
      <c r="C55" s="4">
        <v>112</v>
      </c>
      <c r="D55">
        <f t="shared" si="22"/>
        <v>0.92718385456678742</v>
      </c>
      <c r="E55" s="7">
        <v>1420385280</v>
      </c>
      <c r="F55" s="9">
        <f t="shared" si="23"/>
        <v>4.3206326103631776</v>
      </c>
      <c r="G55" s="9">
        <f t="shared" si="42"/>
        <v>8.3236908945472248</v>
      </c>
      <c r="H55">
        <f t="shared" si="43"/>
        <v>-5.8623419637829102</v>
      </c>
      <c r="I55">
        <f t="shared" si="44"/>
        <v>-0.50597012428759491</v>
      </c>
      <c r="J55" s="8" t="str">
        <f t="shared" si="45"/>
        <v/>
      </c>
      <c r="K55" s="8" t="str">
        <f t="shared" si="46"/>
        <v/>
      </c>
      <c r="L55" s="8" t="str">
        <f t="shared" si="47"/>
        <v/>
      </c>
      <c r="M55" s="8" t="str">
        <f t="shared" si="48"/>
        <v>0</v>
      </c>
      <c r="N55" s="8">
        <f t="shared" si="49"/>
        <v>0</v>
      </c>
      <c r="O55" s="6">
        <f t="shared" si="50"/>
        <v>0</v>
      </c>
      <c r="P55" s="6">
        <f t="shared" si="33"/>
        <v>8.5</v>
      </c>
      <c r="Q55">
        <f t="shared" si="51"/>
        <v>0</v>
      </c>
      <c r="R55">
        <f t="shared" si="52"/>
        <v>69.283830107968384</v>
      </c>
      <c r="S55">
        <f t="shared" si="53"/>
        <v>62.111150287233777</v>
      </c>
      <c r="T55">
        <f t="shared" si="54"/>
        <v>-0.37460659341591207</v>
      </c>
      <c r="U55">
        <f t="shared" si="38"/>
        <v>-3.1841560440352525</v>
      </c>
      <c r="V55">
        <f t="shared" si="55"/>
        <v>2.6781859197476576</v>
      </c>
      <c r="X55">
        <f t="shared" si="56"/>
        <v>0.92718385456678742</v>
      </c>
      <c r="Y55">
        <f t="shared" si="57"/>
        <v>0.37460659341591201</v>
      </c>
      <c r="AE55">
        <f t="shared" si="58"/>
        <v>208.30108061505643</v>
      </c>
    </row>
    <row r="56" spans="3:31" x14ac:dyDescent="0.2">
      <c r="C56" s="4">
        <v>112</v>
      </c>
      <c r="D56">
        <f t="shared" si="22"/>
        <v>0.92718385456678742</v>
      </c>
      <c r="E56" s="7">
        <v>1420598561</v>
      </c>
      <c r="F56" s="9">
        <f t="shared" si="23"/>
        <v>-40.694698529828749</v>
      </c>
      <c r="G56" s="9">
        <f t="shared" si="42"/>
        <v>10.618402485311748</v>
      </c>
      <c r="H56">
        <f t="shared" si="43"/>
        <v>-10.300287089262071</v>
      </c>
      <c r="I56">
        <f t="shared" si="44"/>
        <v>3.9319750011915655</v>
      </c>
      <c r="J56" s="8" t="str">
        <f t="shared" si="45"/>
        <v/>
      </c>
      <c r="K56" s="8">
        <f t="shared" si="46"/>
        <v>3.9319750011915655</v>
      </c>
      <c r="L56" s="8" t="str">
        <f t="shared" si="47"/>
        <v/>
      </c>
      <c r="M56" s="8" t="str">
        <f t="shared" si="48"/>
        <v/>
      </c>
      <c r="N56" s="8">
        <f t="shared" si="49"/>
        <v>3.9319750011915655</v>
      </c>
      <c r="O56" s="6">
        <f t="shared" si="50"/>
        <v>3.6456637376650445</v>
      </c>
      <c r="P56" s="6">
        <f t="shared" si="33"/>
        <v>9.9729437605928997</v>
      </c>
      <c r="Q56">
        <f t="shared" si="51"/>
        <v>1.472943760592899</v>
      </c>
      <c r="R56">
        <f t="shared" si="52"/>
        <v>112.7504713400747</v>
      </c>
      <c r="S56">
        <f t="shared" si="53"/>
        <v>62.111150287233777</v>
      </c>
      <c r="T56">
        <f t="shared" si="54"/>
        <v>-0.37460659341591207</v>
      </c>
      <c r="U56">
        <f t="shared" si="38"/>
        <v>-3.1841560440352525</v>
      </c>
      <c r="V56">
        <f t="shared" si="55"/>
        <v>7.1161310452268181</v>
      </c>
      <c r="X56">
        <f t="shared" si="56"/>
        <v>0.92718385456678742</v>
      </c>
      <c r="Y56">
        <f t="shared" si="57"/>
        <v>0.37460659341591201</v>
      </c>
      <c r="AE56">
        <f t="shared" si="58"/>
        <v>163.2857494748645</v>
      </c>
    </row>
    <row r="57" spans="3:31" x14ac:dyDescent="0.2">
      <c r="C57" s="4">
        <v>112</v>
      </c>
      <c r="D57">
        <f t="shared" si="22"/>
        <v>0.92718385456678742</v>
      </c>
      <c r="E57" s="7">
        <v>1420835280</v>
      </c>
      <c r="F57" s="9">
        <f t="shared" si="23"/>
        <v>-90.656880684709364</v>
      </c>
      <c r="G57" s="9">
        <f t="shared" si="42"/>
        <v>15.299851999400854</v>
      </c>
      <c r="H57">
        <f t="shared" si="43"/>
        <v>-16.298054050209334</v>
      </c>
      <c r="I57">
        <f t="shared" si="44"/>
        <v>9.9297419621388272</v>
      </c>
      <c r="J57" s="8" t="str">
        <f t="shared" si="45"/>
        <v/>
      </c>
      <c r="K57" s="8">
        <f t="shared" si="46"/>
        <v>9.9297419621388272</v>
      </c>
      <c r="L57" s="8" t="str">
        <f t="shared" si="47"/>
        <v/>
      </c>
      <c r="M57" s="8" t="str">
        <f t="shared" si="48"/>
        <v/>
      </c>
      <c r="N57" s="8">
        <f t="shared" si="49"/>
        <v>9.9297419621388272</v>
      </c>
      <c r="O57" s="6">
        <f t="shared" si="50"/>
        <v>9.2066964273094527</v>
      </c>
      <c r="P57" s="6">
        <f t="shared" si="33"/>
        <v>12.219746809935859</v>
      </c>
      <c r="Q57">
        <f t="shared" si="51"/>
        <v>3.7197468099358599</v>
      </c>
      <c r="R57">
        <f t="shared" si="52"/>
        <v>234.08547120357031</v>
      </c>
      <c r="S57">
        <f t="shared" si="53"/>
        <v>62.111150287233777</v>
      </c>
      <c r="T57">
        <f t="shared" si="54"/>
        <v>-0.37460659341591207</v>
      </c>
      <c r="U57">
        <f t="shared" si="38"/>
        <v>-3.1841560440352525</v>
      </c>
      <c r="V57">
        <f t="shared" si="55"/>
        <v>13.113898006174081</v>
      </c>
      <c r="X57">
        <f t="shared" si="56"/>
        <v>0.92718385456678742</v>
      </c>
      <c r="Y57">
        <f t="shared" si="57"/>
        <v>0.37460659341591201</v>
      </c>
      <c r="AE57">
        <f t="shared" si="58"/>
        <v>113.32356731998388</v>
      </c>
    </row>
    <row r="58" spans="3:31" x14ac:dyDescent="0.2">
      <c r="C58" s="4">
        <v>115</v>
      </c>
      <c r="D58">
        <f t="shared" si="22"/>
        <v>0.90630778703665005</v>
      </c>
      <c r="E58" s="7">
        <v>1420374219</v>
      </c>
      <c r="F58" s="9">
        <f t="shared" si="23"/>
        <v>6.6551798871560601</v>
      </c>
      <c r="G58" s="9">
        <f t="shared" si="42"/>
        <v>8.2254502292823215</v>
      </c>
      <c r="H58">
        <f t="shared" si="43"/>
        <v>-6.4753662310657951</v>
      </c>
      <c r="I58">
        <f t="shared" si="44"/>
        <v>-0.709144218526093</v>
      </c>
      <c r="J58" s="8" t="str">
        <f t="shared" si="45"/>
        <v/>
      </c>
      <c r="K58" s="8" t="str">
        <f t="shared" si="46"/>
        <v/>
      </c>
      <c r="L58" s="8" t="str">
        <f t="shared" si="47"/>
        <v/>
      </c>
      <c r="M58" s="8" t="str">
        <f t="shared" si="48"/>
        <v>0</v>
      </c>
      <c r="N58" s="8">
        <f t="shared" si="49"/>
        <v>0</v>
      </c>
      <c r="O58" s="6">
        <f t="shared" si="50"/>
        <v>0</v>
      </c>
      <c r="P58" s="6">
        <f t="shared" si="33"/>
        <v>8.5</v>
      </c>
      <c r="Q58">
        <f t="shared" si="51"/>
        <v>0</v>
      </c>
      <c r="R58">
        <f t="shared" si="52"/>
        <v>67.658031474400602</v>
      </c>
      <c r="S58">
        <f t="shared" si="53"/>
        <v>59.345702399926246</v>
      </c>
      <c r="T58">
        <f t="shared" si="54"/>
        <v>-0.42261826174069933</v>
      </c>
      <c r="U58">
        <f t="shared" si="38"/>
        <v>-3.5922552247959443</v>
      </c>
      <c r="V58">
        <f t="shared" si="55"/>
        <v>2.8831110062698513</v>
      </c>
      <c r="X58">
        <f t="shared" si="56"/>
        <v>0.90630778703664994</v>
      </c>
      <c r="Y58">
        <f t="shared" si="57"/>
        <v>0.42261826174069944</v>
      </c>
      <c r="AE58">
        <f t="shared" si="58"/>
        <v>206.04289303521907</v>
      </c>
    </row>
    <row r="59" spans="3:31" x14ac:dyDescent="0.2">
      <c r="C59" s="4">
        <v>115</v>
      </c>
      <c r="D59">
        <f t="shared" si="22"/>
        <v>0.90630778703665005</v>
      </c>
      <c r="E59" s="7">
        <v>1420587500</v>
      </c>
      <c r="F59" s="9">
        <f t="shared" si="23"/>
        <v>-38.360151253035866</v>
      </c>
      <c r="G59" s="9">
        <f t="shared" si="42"/>
        <v>10.524878733886329</v>
      </c>
      <c r="H59">
        <f t="shared" si="43"/>
        <v>-10.763543112134343</v>
      </c>
      <c r="I59">
        <f t="shared" si="44"/>
        <v>3.5790326625424553</v>
      </c>
      <c r="J59" s="8" t="str">
        <f t="shared" si="45"/>
        <v/>
      </c>
      <c r="K59" s="8">
        <f t="shared" si="46"/>
        <v>3.5790326625424553</v>
      </c>
      <c r="L59" s="8" t="str">
        <f t="shared" si="47"/>
        <v/>
      </c>
      <c r="M59" s="8" t="str">
        <f t="shared" si="48"/>
        <v/>
      </c>
      <c r="N59" s="8">
        <f t="shared" si="49"/>
        <v>3.5790326625424553</v>
      </c>
      <c r="O59" s="6">
        <f t="shared" si="50"/>
        <v>3.2437051721207419</v>
      </c>
      <c r="P59" s="6">
        <f t="shared" si="33"/>
        <v>10.01256456255688</v>
      </c>
      <c r="Q59">
        <f t="shared" si="51"/>
        <v>1.5125645625568798</v>
      </c>
      <c r="R59">
        <f t="shared" si="52"/>
        <v>110.77307236301269</v>
      </c>
      <c r="S59">
        <f t="shared" si="53"/>
        <v>59.345702399926246</v>
      </c>
      <c r="T59">
        <f t="shared" si="54"/>
        <v>-0.42261826174069933</v>
      </c>
      <c r="U59">
        <f t="shared" si="38"/>
        <v>-3.5922552247959443</v>
      </c>
      <c r="V59">
        <f t="shared" si="55"/>
        <v>7.1712878873383996</v>
      </c>
      <c r="X59">
        <f t="shared" si="56"/>
        <v>0.90630778703664994</v>
      </c>
      <c r="Y59">
        <f t="shared" si="57"/>
        <v>0.42261826174069944</v>
      </c>
      <c r="AE59">
        <f t="shared" si="58"/>
        <v>161.02756189502713</v>
      </c>
    </row>
    <row r="60" spans="3:31" x14ac:dyDescent="0.2">
      <c r="C60" s="4">
        <v>115</v>
      </c>
      <c r="D60">
        <f t="shared" si="22"/>
        <v>0.90630778703665005</v>
      </c>
      <c r="E60" s="7">
        <v>1420833594</v>
      </c>
      <c r="F60" s="9">
        <f t="shared" si="23"/>
        <v>-90.301031601563821</v>
      </c>
      <c r="G60" s="9">
        <f t="shared" si="42"/>
        <v>15.536228050315323</v>
      </c>
      <c r="H60">
        <f t="shared" si="43"/>
        <v>-17.084055684018516</v>
      </c>
      <c r="I60">
        <f t="shared" si="44"/>
        <v>9.899545234426629</v>
      </c>
      <c r="J60" s="8" t="str">
        <f t="shared" si="45"/>
        <v/>
      </c>
      <c r="K60" s="8">
        <f t="shared" si="46"/>
        <v>9.899545234426629</v>
      </c>
      <c r="L60" s="8" t="str">
        <f t="shared" si="47"/>
        <v/>
      </c>
      <c r="M60" s="8" t="str">
        <f t="shared" si="48"/>
        <v/>
      </c>
      <c r="N60" s="8">
        <f t="shared" si="49"/>
        <v>9.899545234426629</v>
      </c>
      <c r="O60" s="6">
        <f t="shared" si="50"/>
        <v>8.9720349340824121</v>
      </c>
      <c r="P60" s="6">
        <f t="shared" si="33"/>
        <v>12.683728598996808</v>
      </c>
      <c r="Q60">
        <f t="shared" si="51"/>
        <v>4.1837285989968072</v>
      </c>
      <c r="R60">
        <f t="shared" si="52"/>
        <v>241.37438203140465</v>
      </c>
      <c r="S60">
        <f t="shared" si="53"/>
        <v>59.345702399926246</v>
      </c>
      <c r="T60">
        <f t="shared" si="54"/>
        <v>-0.42261826174069933</v>
      </c>
      <c r="U60">
        <f t="shared" si="38"/>
        <v>-3.5922552247959443</v>
      </c>
      <c r="V60">
        <f t="shared" si="55"/>
        <v>13.491800459222572</v>
      </c>
      <c r="X60">
        <f t="shared" si="56"/>
        <v>0.90630778703664994</v>
      </c>
      <c r="Y60">
        <f t="shared" si="57"/>
        <v>0.42261826174069944</v>
      </c>
      <c r="AE60">
        <f t="shared" si="58"/>
        <v>109.08668154649918</v>
      </c>
    </row>
    <row r="61" spans="3:31" x14ac:dyDescent="0.2">
      <c r="C61" s="4">
        <v>120</v>
      </c>
      <c r="D61">
        <f t="shared" si="22"/>
        <v>0.86602540378443871</v>
      </c>
      <c r="E61" s="7">
        <v>1420374219</v>
      </c>
      <c r="F61" s="9">
        <f t="shared" si="23"/>
        <v>6.6551798871560601</v>
      </c>
      <c r="G61" s="9">
        <f t="shared" si="42"/>
        <v>8.213110820045376</v>
      </c>
      <c r="H61">
        <f t="shared" si="43"/>
        <v>-7.8924839522428112</v>
      </c>
      <c r="I61">
        <f t="shared" si="44"/>
        <v>-0.60751604775718526</v>
      </c>
      <c r="J61" s="8" t="str">
        <f t="shared" si="45"/>
        <v/>
      </c>
      <c r="K61" s="8" t="str">
        <f t="shared" si="46"/>
        <v/>
      </c>
      <c r="L61" s="8" t="str">
        <f t="shared" si="47"/>
        <v/>
      </c>
      <c r="M61" s="8" t="str">
        <f t="shared" si="48"/>
        <v>0</v>
      </c>
      <c r="N61" s="8">
        <f t="shared" si="49"/>
        <v>0</v>
      </c>
      <c r="O61" s="6">
        <f t="shared" si="50"/>
        <v>0</v>
      </c>
      <c r="P61" s="6">
        <f t="shared" si="33"/>
        <v>8.5</v>
      </c>
      <c r="Q61">
        <f t="shared" si="51"/>
        <v>0</v>
      </c>
      <c r="R61">
        <f t="shared" si="52"/>
        <v>67.455189342346429</v>
      </c>
      <c r="S61">
        <f t="shared" si="53"/>
        <v>54.187500000000007</v>
      </c>
      <c r="T61">
        <f t="shared" si="54"/>
        <v>-0.49999999999999978</v>
      </c>
      <c r="U61">
        <f t="shared" si="38"/>
        <v>-4.2499999999999982</v>
      </c>
      <c r="V61">
        <f t="shared" si="55"/>
        <v>3.642483952242813</v>
      </c>
      <c r="X61">
        <f t="shared" si="56"/>
        <v>0.86602540378443871</v>
      </c>
      <c r="Y61">
        <f t="shared" si="57"/>
        <v>0.49999999999999994</v>
      </c>
      <c r="AE61">
        <f t="shared" si="58"/>
        <v>197.18076871973258</v>
      </c>
    </row>
    <row r="62" spans="3:31" x14ac:dyDescent="0.2">
      <c r="C62" s="4">
        <v>120</v>
      </c>
      <c r="D62">
        <f t="shared" si="22"/>
        <v>0.86602540378443871</v>
      </c>
      <c r="E62" s="7">
        <v>1420587500</v>
      </c>
      <c r="F62" s="9">
        <f t="shared" si="23"/>
        <v>-38.360151253035866</v>
      </c>
      <c r="G62" s="9">
        <f t="shared" si="42"/>
        <v>10.642807794183646</v>
      </c>
      <c r="H62">
        <f t="shared" si="43"/>
        <v>-11.936472386207871</v>
      </c>
      <c r="I62">
        <f t="shared" si="44"/>
        <v>3.4364723862078757</v>
      </c>
      <c r="J62" s="8" t="str">
        <f t="shared" si="45"/>
        <v/>
      </c>
      <c r="K62" s="8">
        <f t="shared" si="46"/>
        <v>3.4364723862078757</v>
      </c>
      <c r="L62" s="8" t="str">
        <f t="shared" si="47"/>
        <v/>
      </c>
      <c r="M62" s="8" t="str">
        <f t="shared" si="48"/>
        <v/>
      </c>
      <c r="N62" s="8">
        <f t="shared" si="49"/>
        <v>3.4364723862078757</v>
      </c>
      <c r="O62" s="6">
        <f t="shared" si="50"/>
        <v>2.9760723858597493</v>
      </c>
      <c r="P62" s="6">
        <f t="shared" si="33"/>
        <v>10.218236193103937</v>
      </c>
      <c r="Q62">
        <f t="shared" si="51"/>
        <v>1.7182361931039376</v>
      </c>
      <c r="R62">
        <f t="shared" si="52"/>
        <v>113.26935774393617</v>
      </c>
      <c r="S62">
        <f t="shared" si="53"/>
        <v>54.187500000000007</v>
      </c>
      <c r="T62">
        <f t="shared" si="54"/>
        <v>-0.49999999999999978</v>
      </c>
      <c r="U62">
        <f t="shared" si="38"/>
        <v>-4.2499999999999982</v>
      </c>
      <c r="V62">
        <f t="shared" si="55"/>
        <v>7.6864723862078739</v>
      </c>
      <c r="X62">
        <f t="shared" si="56"/>
        <v>0.86602540378443871</v>
      </c>
      <c r="Y62">
        <f t="shared" si="57"/>
        <v>0.49999999999999994</v>
      </c>
      <c r="AE62">
        <f t="shared" si="58"/>
        <v>152.16543757954065</v>
      </c>
    </row>
    <row r="63" spans="3:31" x14ac:dyDescent="0.2">
      <c r="C63" s="4">
        <v>120</v>
      </c>
      <c r="D63">
        <f t="shared" si="22"/>
        <v>0.86602540378443871</v>
      </c>
      <c r="E63" s="7">
        <v>1420832594</v>
      </c>
      <c r="F63" s="9">
        <f t="shared" si="23"/>
        <v>-90.089970460908106</v>
      </c>
      <c r="G63" s="9">
        <f t="shared" si="42"/>
        <v>16.124434053703514</v>
      </c>
      <c r="H63">
        <f t="shared" si="43"/>
        <v>-18.596075196799767</v>
      </c>
      <c r="I63">
        <f t="shared" si="44"/>
        <v>10.09607519679977</v>
      </c>
      <c r="J63" s="8" t="str">
        <f t="shared" si="45"/>
        <v/>
      </c>
      <c r="K63" s="8">
        <f t="shared" si="46"/>
        <v>10.09607519679977</v>
      </c>
      <c r="L63" s="8" t="str">
        <f t="shared" si="47"/>
        <v/>
      </c>
      <c r="M63" s="8" t="str">
        <f t="shared" si="48"/>
        <v/>
      </c>
      <c r="N63" s="8">
        <f t="shared" si="49"/>
        <v>10.09607519679977</v>
      </c>
      <c r="O63" s="6">
        <f t="shared" si="50"/>
        <v>8.743457598946577</v>
      </c>
      <c r="P63" s="6">
        <f t="shared" si="33"/>
        <v>13.548037598399883</v>
      </c>
      <c r="Q63">
        <f t="shared" si="51"/>
        <v>5.0480375983998842</v>
      </c>
      <c r="R63">
        <f t="shared" si="52"/>
        <v>259.99737355223351</v>
      </c>
      <c r="S63">
        <f t="shared" si="53"/>
        <v>54.187500000000007</v>
      </c>
      <c r="T63">
        <f t="shared" si="54"/>
        <v>-0.49999999999999978</v>
      </c>
      <c r="U63">
        <f t="shared" si="38"/>
        <v>-4.2499999999999982</v>
      </c>
      <c r="V63">
        <f t="shared" si="55"/>
        <v>14.346075196799768</v>
      </c>
      <c r="X63">
        <f t="shared" si="56"/>
        <v>0.86602540378443871</v>
      </c>
      <c r="Y63">
        <f t="shared" si="57"/>
        <v>0.49999999999999994</v>
      </c>
      <c r="AE63">
        <f t="shared" si="58"/>
        <v>100.43561837166841</v>
      </c>
    </row>
    <row r="64" spans="3:31" x14ac:dyDescent="0.2">
      <c r="C64" s="4">
        <v>125</v>
      </c>
      <c r="D64">
        <f t="shared" si="22"/>
        <v>0.81915204428899169</v>
      </c>
      <c r="E64" s="7">
        <v>1420348438</v>
      </c>
      <c r="F64" s="9">
        <f t="shared" si="23"/>
        <v>12.096547154401094</v>
      </c>
      <c r="G64" s="9">
        <f t="shared" si="42"/>
        <v>7.9653390230828416</v>
      </c>
      <c r="H64">
        <f t="shared" si="43"/>
        <v>-8.7440103219826391</v>
      </c>
      <c r="I64">
        <f t="shared" si="44"/>
        <v>-1.0067890959851455</v>
      </c>
      <c r="J64" s="8" t="str">
        <f t="shared" si="45"/>
        <v/>
      </c>
      <c r="K64" s="8" t="str">
        <f t="shared" si="46"/>
        <v/>
      </c>
      <c r="L64" s="8" t="str">
        <f t="shared" si="47"/>
        <v/>
      </c>
      <c r="M64" s="8" t="str">
        <f t="shared" si="48"/>
        <v>0</v>
      </c>
      <c r="N64" s="8">
        <f t="shared" si="49"/>
        <v>0</v>
      </c>
      <c r="O64" s="6">
        <f t="shared" si="50"/>
        <v>0</v>
      </c>
      <c r="P64" s="6">
        <f t="shared" si="33"/>
        <v>8.5</v>
      </c>
      <c r="Q64">
        <f t="shared" si="51"/>
        <v>0</v>
      </c>
      <c r="R64">
        <f t="shared" si="52"/>
        <v>63.44662575264632</v>
      </c>
      <c r="S64">
        <f t="shared" si="53"/>
        <v>48.480477677639776</v>
      </c>
      <c r="T64">
        <f t="shared" si="54"/>
        <v>-0.57357643635104616</v>
      </c>
      <c r="U64">
        <f t="shared" si="38"/>
        <v>-4.8753997089838927</v>
      </c>
      <c r="V64">
        <f t="shared" si="55"/>
        <v>3.8686106129987472</v>
      </c>
      <c r="X64">
        <f t="shared" si="56"/>
        <v>0.8191520442889918</v>
      </c>
      <c r="Y64">
        <f t="shared" si="57"/>
        <v>0.57357643635104605</v>
      </c>
      <c r="AE64">
        <f t="shared" si="58"/>
        <v>192.30999689797926</v>
      </c>
    </row>
    <row r="65" spans="3:31" x14ac:dyDescent="0.2">
      <c r="C65" s="4">
        <v>125</v>
      </c>
      <c r="D65">
        <f t="shared" si="22"/>
        <v>0.81915204428899169</v>
      </c>
      <c r="E65" s="7">
        <v>1420589844</v>
      </c>
      <c r="F65" s="9">
        <f t="shared" si="23"/>
        <v>-38.854878566732872</v>
      </c>
      <c r="G65" s="9">
        <f t="shared" si="42"/>
        <v>10.836373840423533</v>
      </c>
      <c r="H65">
        <f t="shared" si="43"/>
        <v>-13.178803850164527</v>
      </c>
      <c r="I65">
        <f t="shared" si="44"/>
        <v>3.4280044321967411</v>
      </c>
      <c r="J65" s="8" t="str">
        <f t="shared" si="45"/>
        <v/>
      </c>
      <c r="K65" s="8">
        <f t="shared" si="46"/>
        <v>3.4280044321967411</v>
      </c>
      <c r="L65" s="8" t="str">
        <f t="shared" si="47"/>
        <v/>
      </c>
      <c r="M65" s="8" t="str">
        <f t="shared" si="48"/>
        <v/>
      </c>
      <c r="N65" s="8">
        <f t="shared" si="49"/>
        <v>3.4280044321967411</v>
      </c>
      <c r="O65" s="6">
        <f t="shared" si="50"/>
        <v>2.808056838465685</v>
      </c>
      <c r="P65" s="6">
        <f t="shared" si="33"/>
        <v>10.466222566014999</v>
      </c>
      <c r="Q65">
        <f t="shared" si="51"/>
        <v>1.9662225660149979</v>
      </c>
      <c r="R65">
        <f t="shared" si="52"/>
        <v>117.42699800941548</v>
      </c>
      <c r="S65">
        <f t="shared" si="53"/>
        <v>48.480477677639776</v>
      </c>
      <c r="T65">
        <f t="shared" si="54"/>
        <v>-0.57357643635104616</v>
      </c>
      <c r="U65">
        <f t="shared" si="38"/>
        <v>-4.8753997089838927</v>
      </c>
      <c r="V65">
        <f t="shared" si="55"/>
        <v>8.3034041411806339</v>
      </c>
      <c r="X65">
        <f t="shared" si="56"/>
        <v>0.8191520442889918</v>
      </c>
      <c r="Y65">
        <f t="shared" si="57"/>
        <v>0.57357643635104605</v>
      </c>
      <c r="AE65">
        <f t="shared" si="58"/>
        <v>141.35857117684529</v>
      </c>
    </row>
    <row r="66" spans="3:31" x14ac:dyDescent="0.2">
      <c r="C66" s="4">
        <v>125</v>
      </c>
      <c r="D66">
        <f t="shared" si="22"/>
        <v>0.81915204428899169</v>
      </c>
      <c r="E66" s="7">
        <v>1420807813</v>
      </c>
      <c r="F66" s="9">
        <f t="shared" si="23"/>
        <v>-84.859664334318794</v>
      </c>
      <c r="G66" s="9">
        <f t="shared" si="42"/>
        <v>16.064536045903711</v>
      </c>
      <c r="H66">
        <f t="shared" si="43"/>
        <v>-19.352583160625993</v>
      </c>
      <c r="I66">
        <f t="shared" si="44"/>
        <v>9.6017837426582062</v>
      </c>
      <c r="J66" s="8" t="str">
        <f t="shared" si="45"/>
        <v/>
      </c>
      <c r="K66" s="8">
        <f t="shared" si="46"/>
        <v>9.6017837426582062</v>
      </c>
      <c r="L66" s="8" t="str">
        <f t="shared" si="47"/>
        <v/>
      </c>
      <c r="M66" s="8" t="str">
        <f t="shared" si="48"/>
        <v/>
      </c>
      <c r="N66" s="8">
        <f t="shared" si="49"/>
        <v>9.6017837426582062</v>
      </c>
      <c r="O66" s="6">
        <f t="shared" si="50"/>
        <v>7.8653207816192765</v>
      </c>
      <c r="P66" s="6">
        <f t="shared" si="33"/>
        <v>14.007356901727302</v>
      </c>
      <c r="Q66">
        <f t="shared" si="51"/>
        <v>5.5073569017273032</v>
      </c>
      <c r="R66">
        <f t="shared" si="52"/>
        <v>258.06931837013963</v>
      </c>
      <c r="S66">
        <f t="shared" si="53"/>
        <v>48.480477677639776</v>
      </c>
      <c r="T66">
        <f t="shared" si="54"/>
        <v>-0.57357643635104616</v>
      </c>
      <c r="U66">
        <f t="shared" si="38"/>
        <v>-4.8753997089838927</v>
      </c>
      <c r="V66">
        <f t="shared" si="55"/>
        <v>14.4771834516421</v>
      </c>
      <c r="X66">
        <f t="shared" si="56"/>
        <v>0.8191520442889918</v>
      </c>
      <c r="Y66">
        <f t="shared" si="57"/>
        <v>0.57357643635104605</v>
      </c>
      <c r="AE66">
        <f t="shared" si="58"/>
        <v>95.353785409259373</v>
      </c>
    </row>
    <row r="67" spans="3:31" x14ac:dyDescent="0.2">
      <c r="C67" s="4">
        <v>130</v>
      </c>
      <c r="D67">
        <f t="shared" si="22"/>
        <v>0.76604444311897801</v>
      </c>
      <c r="E67" s="7">
        <v>1420357813</v>
      </c>
      <c r="F67" s="9">
        <f t="shared" si="23"/>
        <v>10.117848960753751</v>
      </c>
      <c r="G67" s="9">
        <f t="shared" si="42"/>
        <v>8.0185958085373414</v>
      </c>
      <c r="H67">
        <f t="shared" si="43"/>
        <v>-10.143420990836411</v>
      </c>
      <c r="I67">
        <f t="shared" si="44"/>
        <v>-0.78396837383475937</v>
      </c>
      <c r="J67" s="8" t="str">
        <f t="shared" si="45"/>
        <v/>
      </c>
      <c r="K67" s="8" t="str">
        <f t="shared" si="46"/>
        <v/>
      </c>
      <c r="L67" s="8" t="str">
        <f t="shared" si="47"/>
        <v/>
      </c>
      <c r="M67" s="8" t="str">
        <f t="shared" si="48"/>
        <v>0</v>
      </c>
      <c r="N67" s="8">
        <f t="shared" si="49"/>
        <v>0</v>
      </c>
      <c r="O67" s="6">
        <f t="shared" si="50"/>
        <v>0</v>
      </c>
      <c r="P67" s="6">
        <f t="shared" si="33"/>
        <v>8.5</v>
      </c>
      <c r="Q67">
        <f t="shared" si="51"/>
        <v>0</v>
      </c>
      <c r="R67">
        <f t="shared" si="52"/>
        <v>64.297878740692624</v>
      </c>
      <c r="S67">
        <f t="shared" si="53"/>
        <v>42.39804041821786</v>
      </c>
      <c r="T67">
        <f t="shared" si="54"/>
        <v>-0.64278760968653936</v>
      </c>
      <c r="U67">
        <f t="shared" si="38"/>
        <v>-5.4636946823355848</v>
      </c>
      <c r="V67">
        <f t="shared" si="55"/>
        <v>4.6797263085008254</v>
      </c>
      <c r="X67">
        <f t="shared" si="56"/>
        <v>0.76604444311897801</v>
      </c>
      <c r="Y67">
        <f t="shared" si="57"/>
        <v>0.64278760968653925</v>
      </c>
      <c r="AE67">
        <f t="shared" si="58"/>
        <v>178.64762644692891</v>
      </c>
    </row>
    <row r="68" spans="3:31" x14ac:dyDescent="0.2">
      <c r="C68" s="4">
        <v>130</v>
      </c>
      <c r="D68">
        <f t="shared" si="22"/>
        <v>0.76604444311897801</v>
      </c>
      <c r="E68" s="7">
        <v>1420575781</v>
      </c>
      <c r="F68" s="9">
        <f t="shared" si="23"/>
        <v>-35.886725745691528</v>
      </c>
      <c r="G68" s="9">
        <f t="shared" si="42"/>
        <v>10.79968449033564</v>
      </c>
      <c r="H68">
        <f t="shared" si="43"/>
        <v>-14.079676615497835</v>
      </c>
      <c r="I68">
        <f t="shared" si="44"/>
        <v>3.1522872508266646</v>
      </c>
      <c r="J68" s="8" t="str">
        <f t="shared" si="45"/>
        <v/>
      </c>
      <c r="K68" s="8">
        <f t="shared" si="46"/>
        <v>3.1522872508266646</v>
      </c>
      <c r="L68" s="8" t="str">
        <f t="shared" si="47"/>
        <v/>
      </c>
      <c r="M68" s="8" t="str">
        <f t="shared" si="48"/>
        <v/>
      </c>
      <c r="N68" s="8">
        <f t="shared" si="49"/>
        <v>3.1522872508266646</v>
      </c>
      <c r="O68" s="6">
        <f t="shared" si="50"/>
        <v>2.4147921316105663</v>
      </c>
      <c r="P68" s="6">
        <f t="shared" si="33"/>
        <v>10.526251187004224</v>
      </c>
      <c r="Q68">
        <f t="shared" si="51"/>
        <v>2.0262511870042239</v>
      </c>
      <c r="R68">
        <f t="shared" si="52"/>
        <v>116.63318509079616</v>
      </c>
      <c r="S68">
        <f t="shared" si="53"/>
        <v>42.39804041821786</v>
      </c>
      <c r="T68">
        <f t="shared" si="54"/>
        <v>-0.64278760968653936</v>
      </c>
      <c r="U68">
        <f t="shared" si="38"/>
        <v>-5.4636946823355848</v>
      </c>
      <c r="V68">
        <f t="shared" si="55"/>
        <v>8.6159819331622494</v>
      </c>
      <c r="X68">
        <f t="shared" si="56"/>
        <v>0.76604444311897801</v>
      </c>
      <c r="Y68">
        <f t="shared" si="57"/>
        <v>0.64278760968653925</v>
      </c>
      <c r="AE68">
        <f t="shared" si="58"/>
        <v>132.64305174048363</v>
      </c>
    </row>
    <row r="69" spans="3:31" x14ac:dyDescent="0.2">
      <c r="C69" s="4">
        <v>130</v>
      </c>
      <c r="D69">
        <f t="shared" si="22"/>
        <v>0.76604444311897801</v>
      </c>
      <c r="E69" s="7">
        <v>1420793750</v>
      </c>
      <c r="F69" s="9">
        <f t="shared" si="23"/>
        <v>-81.89151151327745</v>
      </c>
      <c r="G69" s="9">
        <f t="shared" si="42"/>
        <v>16.53430031806738</v>
      </c>
      <c r="H69">
        <f t="shared" si="43"/>
        <v>-20.661886896866406</v>
      </c>
      <c r="I69">
        <f t="shared" si="44"/>
        <v>9.7344975321952347</v>
      </c>
      <c r="J69" s="8" t="str">
        <f t="shared" si="45"/>
        <v/>
      </c>
      <c r="K69" s="8">
        <f t="shared" si="46"/>
        <v>9.7344975321952347</v>
      </c>
      <c r="L69" s="8" t="str">
        <f t="shared" si="47"/>
        <v/>
      </c>
      <c r="M69" s="8" t="str">
        <f t="shared" si="48"/>
        <v/>
      </c>
      <c r="N69" s="8">
        <f t="shared" si="49"/>
        <v>9.7344975321952347</v>
      </c>
      <c r="O69" s="6">
        <f t="shared" si="50"/>
        <v>7.4570577410935641</v>
      </c>
      <c r="P69" s="6">
        <f t="shared" si="33"/>
        <v>14.75721440021929</v>
      </c>
      <c r="Q69">
        <f t="shared" si="51"/>
        <v>6.25721440021929</v>
      </c>
      <c r="R69">
        <f t="shared" si="52"/>
        <v>273.38308700804311</v>
      </c>
      <c r="S69">
        <f t="shared" si="53"/>
        <v>42.39804041821786</v>
      </c>
      <c r="T69">
        <f t="shared" si="54"/>
        <v>-0.64278760968653936</v>
      </c>
      <c r="U69">
        <f t="shared" si="38"/>
        <v>-5.4636946823355848</v>
      </c>
      <c r="V69">
        <f t="shared" si="55"/>
        <v>15.19819221453082</v>
      </c>
      <c r="X69">
        <f t="shared" si="56"/>
        <v>0.76604444311897801</v>
      </c>
      <c r="Y69">
        <f t="shared" si="57"/>
        <v>0.64278760968653925</v>
      </c>
      <c r="AE69">
        <f t="shared" si="58"/>
        <v>86.638265972897713</v>
      </c>
    </row>
    <row r="70" spans="3:31" x14ac:dyDescent="0.2">
      <c r="C70" s="4">
        <v>136</v>
      </c>
      <c r="D70">
        <f t="shared" ref="D70:D126" si="60">SIN(RADIANS(C70))</f>
        <v>0.69465837045899714</v>
      </c>
      <c r="E70" s="7">
        <v>1420352468</v>
      </c>
      <c r="F70" s="9">
        <f t="shared" ref="F70:F126" si="61">(299792458*((1420405751-E70)/1420405751))/1000</f>
        <v>11.245970757558554</v>
      </c>
      <c r="G70" s="9">
        <f t="shared" si="42"/>
        <v>7.917381128773723</v>
      </c>
      <c r="H70">
        <f t="shared" si="43"/>
        <v>-11.38891844845929</v>
      </c>
      <c r="I70">
        <f t="shared" si="44"/>
        <v>-0.83985815729778146</v>
      </c>
      <c r="J70" s="8" t="str">
        <f t="shared" si="45"/>
        <v/>
      </c>
      <c r="K70" s="8" t="str">
        <f t="shared" si="46"/>
        <v/>
      </c>
      <c r="L70" s="8" t="str">
        <f t="shared" si="47"/>
        <v/>
      </c>
      <c r="M70" s="8" t="str">
        <f t="shared" si="48"/>
        <v>0</v>
      </c>
      <c r="N70" s="8">
        <f t="shared" si="49"/>
        <v>0</v>
      </c>
      <c r="O70" s="6">
        <f t="shared" si="50"/>
        <v>0</v>
      </c>
      <c r="P70" s="6">
        <f t="shared" ref="P70:P126" si="62">Q70+8.5</f>
        <v>8.5</v>
      </c>
      <c r="Q70">
        <f t="shared" si="51"/>
        <v>0</v>
      </c>
      <c r="R70">
        <f t="shared" si="52"/>
        <v>62.684923938262273</v>
      </c>
      <c r="S70">
        <f t="shared" si="53"/>
        <v>34.86425568162214</v>
      </c>
      <c r="T70">
        <f t="shared" si="54"/>
        <v>-0.71933980033865119</v>
      </c>
      <c r="U70">
        <f t="shared" ref="U70:U126" si="63">T70*8.5</f>
        <v>-6.1143883028785355</v>
      </c>
      <c r="V70">
        <f t="shared" si="55"/>
        <v>5.2745301455807541</v>
      </c>
      <c r="X70">
        <f t="shared" si="56"/>
        <v>0.69465837045899725</v>
      </c>
      <c r="Y70">
        <f t="shared" si="57"/>
        <v>0.71933980033865108</v>
      </c>
      <c r="AE70">
        <f t="shared" ref="AE70:AE86" si="64">((299792458*((1420405751-E70)/1420405751))/1000)+(220*D70)</f>
        <v>164.07081225853793</v>
      </c>
    </row>
    <row r="71" spans="3:31" x14ac:dyDescent="0.2">
      <c r="C71" s="4">
        <v>136</v>
      </c>
      <c r="D71">
        <f t="shared" si="60"/>
        <v>0.69465837045899714</v>
      </c>
      <c r="E71" s="7">
        <v>1420539968</v>
      </c>
      <c r="F71" s="9">
        <f t="shared" si="61"/>
        <v>-28.327993115388338</v>
      </c>
      <c r="G71" s="9">
        <f t="shared" si="42"/>
        <v>10.434088650461526</v>
      </c>
      <c r="H71">
        <f t="shared" si="43"/>
        <v>-14.717059416205366</v>
      </c>
      <c r="I71">
        <f t="shared" si="44"/>
        <v>2.4882828104482941</v>
      </c>
      <c r="J71" s="8" t="str">
        <f t="shared" si="45"/>
        <v/>
      </c>
      <c r="K71" s="8">
        <f t="shared" si="46"/>
        <v>2.4882828104482941</v>
      </c>
      <c r="L71" s="8" t="str">
        <f t="shared" si="47"/>
        <v/>
      </c>
      <c r="M71" s="8" t="str">
        <f t="shared" si="48"/>
        <v/>
      </c>
      <c r="N71" s="8">
        <f t="shared" si="49"/>
        <v>2.4882828104482941</v>
      </c>
      <c r="O71" s="6">
        <f t="shared" si="50"/>
        <v>1.7285064823471459</v>
      </c>
      <c r="P71" s="6">
        <f t="shared" si="62"/>
        <v>10.289920860053973</v>
      </c>
      <c r="Q71">
        <f t="shared" si="51"/>
        <v>1.7899208600539736</v>
      </c>
      <c r="R71">
        <f t="shared" si="52"/>
        <v>108.87020596569002</v>
      </c>
      <c r="S71">
        <f t="shared" si="53"/>
        <v>34.86425568162214</v>
      </c>
      <c r="T71">
        <f t="shared" si="54"/>
        <v>-0.71933980033865119</v>
      </c>
      <c r="U71">
        <f t="shared" si="63"/>
        <v>-6.1143883028785355</v>
      </c>
      <c r="V71">
        <f t="shared" si="55"/>
        <v>8.6026711133268297</v>
      </c>
      <c r="X71">
        <f t="shared" si="56"/>
        <v>0.69465837045899725</v>
      </c>
      <c r="Y71">
        <f t="shared" si="57"/>
        <v>0.71933980033865108</v>
      </c>
      <c r="AE71">
        <f t="shared" si="64"/>
        <v>124.49684838559104</v>
      </c>
    </row>
    <row r="72" spans="3:31" x14ac:dyDescent="0.2">
      <c r="C72" s="4">
        <v>140</v>
      </c>
      <c r="D72">
        <f t="shared" si="60"/>
        <v>0.64278760968653947</v>
      </c>
      <c r="E72" s="7">
        <v>1420324343</v>
      </c>
      <c r="F72" s="9">
        <f t="shared" si="61"/>
        <v>17.182065338500589</v>
      </c>
      <c r="G72" s="9">
        <f t="shared" si="42"/>
        <v>7.5791182397556787</v>
      </c>
      <c r="H72">
        <f t="shared" si="43"/>
        <v>-11.764098367344282</v>
      </c>
      <c r="I72">
        <f t="shared" si="44"/>
        <v>-1.2586571656783443</v>
      </c>
      <c r="J72" s="8" t="str">
        <f t="shared" si="45"/>
        <v/>
      </c>
      <c r="K72" s="8" t="str">
        <f t="shared" si="46"/>
        <v/>
      </c>
      <c r="L72" s="8" t="str">
        <f t="shared" si="47"/>
        <v/>
      </c>
      <c r="M72" s="8" t="str">
        <f t="shared" si="48"/>
        <v>0</v>
      </c>
      <c r="N72" s="8">
        <f t="shared" si="49"/>
        <v>0</v>
      </c>
      <c r="O72" s="6">
        <f t="shared" si="50"/>
        <v>0</v>
      </c>
      <c r="P72" s="6">
        <f t="shared" si="62"/>
        <v>8.5</v>
      </c>
      <c r="Q72">
        <f t="shared" si="51"/>
        <v>0</v>
      </c>
      <c r="R72">
        <f t="shared" si="52"/>
        <v>57.443033292197214</v>
      </c>
      <c r="S72">
        <f t="shared" si="53"/>
        <v>29.851959581782154</v>
      </c>
      <c r="T72">
        <f t="shared" si="54"/>
        <v>-0.7660444431189779</v>
      </c>
      <c r="U72">
        <f t="shared" si="63"/>
        <v>-6.5113777665113126</v>
      </c>
      <c r="V72">
        <f t="shared" si="55"/>
        <v>5.2527206008329683</v>
      </c>
      <c r="X72">
        <f t="shared" si="56"/>
        <v>0.64278760968653936</v>
      </c>
      <c r="Y72">
        <f t="shared" si="57"/>
        <v>0.76604444311897801</v>
      </c>
      <c r="AE72">
        <f t="shared" si="64"/>
        <v>158.59533946953928</v>
      </c>
    </row>
    <row r="73" spans="3:31" x14ac:dyDescent="0.2">
      <c r="C73" s="4">
        <v>140</v>
      </c>
      <c r="D73">
        <f t="shared" si="60"/>
        <v>0.64278760968653947</v>
      </c>
      <c r="E73" s="7">
        <v>1420507155</v>
      </c>
      <c r="F73" s="9">
        <f t="shared" si="61"/>
        <v>-21.402443907052305</v>
      </c>
      <c r="G73" s="9">
        <f t="shared" si="42"/>
        <v>10.015869633352343</v>
      </c>
      <c r="H73">
        <f t="shared" si="43"/>
        <v>-14.905761897019485</v>
      </c>
      <c r="I73">
        <f t="shared" si="44"/>
        <v>1.8830063639968593</v>
      </c>
      <c r="J73" s="8" t="str">
        <f t="shared" si="45"/>
        <v/>
      </c>
      <c r="K73" s="8">
        <f t="shared" si="46"/>
        <v>1.8830063639968593</v>
      </c>
      <c r="L73" s="8" t="str">
        <f t="shared" si="47"/>
        <v/>
      </c>
      <c r="M73" s="8" t="str">
        <f t="shared" si="48"/>
        <v/>
      </c>
      <c r="N73" s="8">
        <f t="shared" si="49"/>
        <v>1.8830063639968593</v>
      </c>
      <c r="O73" s="6">
        <f t="shared" si="50"/>
        <v>1.2103731597380829</v>
      </c>
      <c r="P73" s="6">
        <f t="shared" si="62"/>
        <v>9.942466561497465</v>
      </c>
      <c r="Q73">
        <f t="shared" si="51"/>
        <v>1.4424665614974657</v>
      </c>
      <c r="R73">
        <f t="shared" si="52"/>
        <v>100.3176445123096</v>
      </c>
      <c r="S73">
        <f t="shared" si="53"/>
        <v>29.851959581782154</v>
      </c>
      <c r="T73">
        <f t="shared" si="54"/>
        <v>-0.7660444431189779</v>
      </c>
      <c r="U73">
        <f t="shared" si="63"/>
        <v>-6.5113777665113126</v>
      </c>
      <c r="V73">
        <f t="shared" si="55"/>
        <v>8.3943841305081719</v>
      </c>
      <c r="X73">
        <f t="shared" si="56"/>
        <v>0.64278760968653936</v>
      </c>
      <c r="Y73">
        <f t="shared" si="57"/>
        <v>0.76604444311897801</v>
      </c>
      <c r="AE73">
        <f t="shared" si="64"/>
        <v>120.01083022398639</v>
      </c>
    </row>
    <row r="74" spans="3:31" x14ac:dyDescent="0.2">
      <c r="C74" s="4">
        <v>140</v>
      </c>
      <c r="D74">
        <f t="shared" si="60"/>
        <v>0.64278760968653947</v>
      </c>
      <c r="E74" s="7">
        <v>1420790749</v>
      </c>
      <c r="F74" s="9">
        <f t="shared" si="61"/>
        <v>-81.258117030169643</v>
      </c>
      <c r="G74" s="9">
        <f t="shared" si="42"/>
        <v>19.981875005301312</v>
      </c>
      <c r="H74">
        <f t="shared" si="43"/>
        <v>-25.731767178427585</v>
      </c>
      <c r="I74">
        <f t="shared" si="44"/>
        <v>12.70901164540496</v>
      </c>
      <c r="J74" s="8" t="str">
        <f t="shared" si="45"/>
        <v/>
      </c>
      <c r="K74" s="8">
        <f t="shared" si="46"/>
        <v>12.70901164540496</v>
      </c>
      <c r="L74" s="8" t="str">
        <f t="shared" si="47"/>
        <v/>
      </c>
      <c r="M74" s="8" t="str">
        <f t="shared" si="48"/>
        <v/>
      </c>
      <c r="N74" s="8">
        <f t="shared" si="49"/>
        <v>12.70901164540496</v>
      </c>
      <c r="O74" s="6">
        <f t="shared" si="50"/>
        <v>8.1691952170282462</v>
      </c>
      <c r="P74" s="6">
        <f t="shared" si="62"/>
        <v>18.235667748496851</v>
      </c>
      <c r="Q74">
        <f t="shared" si="51"/>
        <v>9.7356677484968497</v>
      </c>
      <c r="R74">
        <f t="shared" si="52"/>
        <v>399.27532872748532</v>
      </c>
      <c r="S74">
        <f t="shared" si="53"/>
        <v>29.851959581782154</v>
      </c>
      <c r="T74">
        <f t="shared" si="54"/>
        <v>-0.7660444431189779</v>
      </c>
      <c r="U74">
        <f t="shared" si="63"/>
        <v>-6.5113777665113126</v>
      </c>
      <c r="V74">
        <f t="shared" si="55"/>
        <v>19.220389411916273</v>
      </c>
      <c r="X74">
        <f t="shared" si="56"/>
        <v>0.64278760968653936</v>
      </c>
      <c r="Y74">
        <f t="shared" si="57"/>
        <v>0.76604444311897801</v>
      </c>
      <c r="AE74">
        <f t="shared" si="64"/>
        <v>60.155157100869047</v>
      </c>
    </row>
    <row r="75" spans="3:31" x14ac:dyDescent="0.2">
      <c r="C75" s="4">
        <v>145</v>
      </c>
      <c r="D75">
        <f t="shared" si="60"/>
        <v>0.57357643635104594</v>
      </c>
      <c r="E75" s="7">
        <v>1420308594</v>
      </c>
      <c r="F75" s="9">
        <f t="shared" si="61"/>
        <v>20.506067242687472</v>
      </c>
      <c r="G75" s="9">
        <f t="shared" si="42"/>
        <v>7.3117925852082966</v>
      </c>
      <c r="H75">
        <f t="shared" si="43"/>
        <v>-12.411901339098563</v>
      </c>
      <c r="I75">
        <f t="shared" si="44"/>
        <v>-1.5136834138142978</v>
      </c>
      <c r="J75" s="8" t="str">
        <f t="shared" si="45"/>
        <v/>
      </c>
      <c r="K75" s="8" t="str">
        <f t="shared" si="46"/>
        <v/>
      </c>
      <c r="L75" s="8" t="str">
        <f t="shared" si="47"/>
        <v/>
      </c>
      <c r="M75" s="8" t="str">
        <f t="shared" si="48"/>
        <v>0</v>
      </c>
      <c r="N75" s="8">
        <f t="shared" si="49"/>
        <v>0</v>
      </c>
      <c r="O75" s="6">
        <f t="shared" si="50"/>
        <v>0</v>
      </c>
      <c r="P75" s="6">
        <f t="shared" si="62"/>
        <v>8.5</v>
      </c>
      <c r="Q75">
        <f t="shared" si="51"/>
        <v>0</v>
      </c>
      <c r="R75">
        <f t="shared" si="52"/>
        <v>53.462310809107024</v>
      </c>
      <c r="S75">
        <f t="shared" si="53"/>
        <v>23.769522322360203</v>
      </c>
      <c r="T75">
        <f t="shared" si="54"/>
        <v>-0.81915204428899191</v>
      </c>
      <c r="U75">
        <f t="shared" si="63"/>
        <v>-6.9627923764564308</v>
      </c>
      <c r="V75">
        <f t="shared" si="55"/>
        <v>5.449108962642133</v>
      </c>
      <c r="X75">
        <f t="shared" si="56"/>
        <v>0.57357643635104616</v>
      </c>
      <c r="Y75">
        <f t="shared" si="57"/>
        <v>0.8191520442889918</v>
      </c>
      <c r="AE75">
        <f t="shared" si="64"/>
        <v>146.69288323991759</v>
      </c>
    </row>
    <row r="76" spans="3:31" x14ac:dyDescent="0.2">
      <c r="C76" s="4">
        <v>145</v>
      </c>
      <c r="D76">
        <f t="shared" si="60"/>
        <v>0.57357643635104594</v>
      </c>
      <c r="E76" s="7">
        <v>1420367188</v>
      </c>
      <c r="F76" s="9">
        <f t="shared" si="61"/>
        <v>8.1391507671064058</v>
      </c>
      <c r="G76" s="9">
        <f t="shared" si="42"/>
        <v>7.984963457275688</v>
      </c>
      <c r="H76">
        <f t="shared" si="43"/>
        <v>-13.286566494154492</v>
      </c>
      <c r="I76">
        <f t="shared" si="44"/>
        <v>-0.6390182587583686</v>
      </c>
      <c r="J76" s="8" t="str">
        <f t="shared" si="45"/>
        <v/>
      </c>
      <c r="K76" s="8" t="str">
        <f t="shared" si="46"/>
        <v/>
      </c>
      <c r="L76" s="8" t="str">
        <f t="shared" si="47"/>
        <v/>
      </c>
      <c r="M76" s="8" t="str">
        <f t="shared" si="48"/>
        <v>0</v>
      </c>
      <c r="N76" s="8">
        <f t="shared" si="49"/>
        <v>0</v>
      </c>
      <c r="O76" s="6">
        <f t="shared" si="50"/>
        <v>0</v>
      </c>
      <c r="P76" s="6">
        <f t="shared" si="62"/>
        <v>8.5</v>
      </c>
      <c r="Q76">
        <f t="shared" si="51"/>
        <v>0</v>
      </c>
      <c r="R76">
        <f t="shared" si="52"/>
        <v>63.75964141402811</v>
      </c>
      <c r="S76">
        <f t="shared" si="53"/>
        <v>23.769522322360203</v>
      </c>
      <c r="T76">
        <f t="shared" si="54"/>
        <v>-0.81915204428899191</v>
      </c>
      <c r="U76">
        <f t="shared" si="63"/>
        <v>-6.9627923764564308</v>
      </c>
      <c r="V76">
        <f t="shared" si="55"/>
        <v>6.3237741176980622</v>
      </c>
      <c r="X76">
        <f t="shared" si="56"/>
        <v>0.57357643635104616</v>
      </c>
      <c r="Y76">
        <f t="shared" si="57"/>
        <v>0.8191520442889918</v>
      </c>
      <c r="AE76">
        <f t="shared" si="64"/>
        <v>134.32596676433653</v>
      </c>
    </row>
    <row r="77" spans="3:31" x14ac:dyDescent="0.2">
      <c r="C77" s="4">
        <v>145</v>
      </c>
      <c r="D77">
        <f t="shared" si="60"/>
        <v>0.57357643635104594</v>
      </c>
      <c r="E77" s="7">
        <v>1420774344</v>
      </c>
      <c r="F77" s="9">
        <f t="shared" si="61"/>
        <v>-77.795659017712609</v>
      </c>
      <c r="G77" s="9">
        <f t="shared" si="42"/>
        <v>22.164957461762061</v>
      </c>
      <c r="H77">
        <f t="shared" si="43"/>
        <v>-28.584906448844482</v>
      </c>
      <c r="I77">
        <f t="shared" si="44"/>
        <v>14.65932169593162</v>
      </c>
      <c r="J77" s="8" t="str">
        <f t="shared" si="45"/>
        <v/>
      </c>
      <c r="K77" s="8">
        <f t="shared" si="46"/>
        <v>14.65932169593162</v>
      </c>
      <c r="L77" s="8" t="str">
        <f t="shared" si="47"/>
        <v/>
      </c>
      <c r="M77" s="8" t="str">
        <f t="shared" si="48"/>
        <v/>
      </c>
      <c r="N77" s="8">
        <f t="shared" si="49"/>
        <v>14.65932169593162</v>
      </c>
      <c r="O77" s="6">
        <f t="shared" si="50"/>
        <v>8.4082414976760322</v>
      </c>
      <c r="P77" s="6">
        <f t="shared" si="62"/>
        <v>20.508213335112359</v>
      </c>
      <c r="Q77">
        <f t="shared" si="51"/>
        <v>12.008213335112357</v>
      </c>
      <c r="R77">
        <f t="shared" si="52"/>
        <v>491.28533928172163</v>
      </c>
      <c r="S77">
        <f t="shared" si="53"/>
        <v>23.769522322360203</v>
      </c>
      <c r="T77">
        <f t="shared" si="54"/>
        <v>-0.81915204428899191</v>
      </c>
      <c r="U77">
        <f t="shared" si="63"/>
        <v>-6.9627923764564308</v>
      </c>
      <c r="V77">
        <f t="shared" si="55"/>
        <v>21.622114072388051</v>
      </c>
      <c r="X77">
        <f t="shared" si="56"/>
        <v>0.57357643635104616</v>
      </c>
      <c r="Y77">
        <f t="shared" si="57"/>
        <v>0.8191520442889918</v>
      </c>
      <c r="AE77">
        <f t="shared" si="64"/>
        <v>48.391156979517504</v>
      </c>
    </row>
    <row r="78" spans="3:31" x14ac:dyDescent="0.2">
      <c r="C78" s="4">
        <v>150</v>
      </c>
      <c r="D78">
        <f t="shared" si="60"/>
        <v>0.49999999999999994</v>
      </c>
      <c r="E78" s="7">
        <v>1420290625</v>
      </c>
      <c r="F78" s="9">
        <f t="shared" si="61"/>
        <v>24.298624879130045</v>
      </c>
      <c r="G78" s="9">
        <f t="shared" si="42"/>
        <v>6.9620966025639364</v>
      </c>
      <c r="H78">
        <f t="shared" si="43"/>
        <v>-12.875587075229493</v>
      </c>
      <c r="I78">
        <f t="shared" si="44"/>
        <v>-1.8468447891059654</v>
      </c>
      <c r="J78" s="8" t="str">
        <f t="shared" si="45"/>
        <v/>
      </c>
      <c r="K78" s="8" t="str">
        <f t="shared" si="46"/>
        <v/>
      </c>
      <c r="L78" s="8" t="str">
        <f t="shared" si="47"/>
        <v/>
      </c>
      <c r="M78" s="8" t="str">
        <f t="shared" si="48"/>
        <v>0</v>
      </c>
      <c r="N78" s="8">
        <f t="shared" si="49"/>
        <v>0</v>
      </c>
      <c r="O78" s="6">
        <f t="shared" si="50"/>
        <v>0</v>
      </c>
      <c r="P78" s="6">
        <f t="shared" si="62"/>
        <v>8.5</v>
      </c>
      <c r="Q78">
        <f t="shared" si="51"/>
        <v>0</v>
      </c>
      <c r="R78">
        <f t="shared" si="52"/>
        <v>48.470789103432303</v>
      </c>
      <c r="S78">
        <f t="shared" si="53"/>
        <v>18.062499999999996</v>
      </c>
      <c r="T78">
        <f t="shared" si="54"/>
        <v>-0.86602540378443871</v>
      </c>
      <c r="U78">
        <f t="shared" si="63"/>
        <v>-7.3612159321677293</v>
      </c>
      <c r="V78">
        <f t="shared" si="55"/>
        <v>5.5143711430617639</v>
      </c>
      <c r="X78">
        <f t="shared" si="56"/>
        <v>0.50000000000000011</v>
      </c>
      <c r="Y78">
        <f t="shared" si="57"/>
        <v>0.8660254037844386</v>
      </c>
      <c r="AE78">
        <f t="shared" si="64"/>
        <v>134.29862487913005</v>
      </c>
    </row>
    <row r="79" spans="3:31" x14ac:dyDescent="0.2">
      <c r="C79" s="4">
        <v>150</v>
      </c>
      <c r="D79">
        <f t="shared" si="60"/>
        <v>0.49999999999999994</v>
      </c>
      <c r="E79" s="7">
        <v>1420339844</v>
      </c>
      <c r="F79" s="9">
        <f t="shared" si="61"/>
        <v>13.910406597196324</v>
      </c>
      <c r="G79" s="9">
        <f t="shared" si="42"/>
        <v>7.5457746098716774</v>
      </c>
      <c r="H79">
        <f t="shared" si="43"/>
        <v>-13.596295279135502</v>
      </c>
      <c r="I79">
        <f t="shared" si="44"/>
        <v>-1.1261365851999567</v>
      </c>
      <c r="J79" s="8" t="str">
        <f t="shared" si="45"/>
        <v/>
      </c>
      <c r="K79" s="8" t="str">
        <f t="shared" si="46"/>
        <v/>
      </c>
      <c r="L79" s="8" t="str">
        <f t="shared" si="47"/>
        <v/>
      </c>
      <c r="M79" s="8" t="str">
        <f t="shared" si="48"/>
        <v>0</v>
      </c>
      <c r="N79" s="8">
        <f t="shared" si="49"/>
        <v>0</v>
      </c>
      <c r="O79" s="6">
        <f t="shared" si="50"/>
        <v>0</v>
      </c>
      <c r="P79" s="6">
        <f t="shared" si="62"/>
        <v>8.5</v>
      </c>
      <c r="Q79">
        <f t="shared" si="51"/>
        <v>0</v>
      </c>
      <c r="R79">
        <f t="shared" si="52"/>
        <v>56.938714462984066</v>
      </c>
      <c r="S79">
        <f t="shared" si="53"/>
        <v>18.062499999999996</v>
      </c>
      <c r="T79">
        <f t="shared" si="54"/>
        <v>-0.86602540378443871</v>
      </c>
      <c r="U79">
        <f t="shared" si="63"/>
        <v>-7.3612159321677293</v>
      </c>
      <c r="V79">
        <f t="shared" si="55"/>
        <v>6.2350793469677726</v>
      </c>
      <c r="X79">
        <f t="shared" si="56"/>
        <v>0.50000000000000011</v>
      </c>
      <c r="Y79">
        <f t="shared" si="57"/>
        <v>0.8660254037844386</v>
      </c>
      <c r="AE79">
        <f t="shared" si="64"/>
        <v>123.91040659719631</v>
      </c>
    </row>
    <row r="80" spans="3:31" x14ac:dyDescent="0.2">
      <c r="C80" s="4">
        <v>155</v>
      </c>
      <c r="D80">
        <f t="shared" si="60"/>
        <v>0.4226182617406995</v>
      </c>
      <c r="E80" s="7">
        <v>1420317969</v>
      </c>
      <c r="F80" s="9">
        <f t="shared" si="61"/>
        <v>18.527369049040129</v>
      </c>
      <c r="G80" s="9">
        <f t="shared" si="42"/>
        <v>7.0876425669778351</v>
      </c>
      <c r="H80">
        <f t="shared" si="43"/>
        <v>-13.813475399086514</v>
      </c>
      <c r="I80">
        <f t="shared" si="44"/>
        <v>-1.5937569805365355</v>
      </c>
      <c r="J80" s="8" t="str">
        <f t="shared" si="45"/>
        <v/>
      </c>
      <c r="K80" s="8" t="str">
        <f t="shared" si="46"/>
        <v/>
      </c>
      <c r="L80" s="8" t="str">
        <f t="shared" si="47"/>
        <v/>
      </c>
      <c r="M80" s="8" t="str">
        <f t="shared" si="48"/>
        <v>0</v>
      </c>
      <c r="N80" s="8">
        <f t="shared" si="49"/>
        <v>0</v>
      </c>
      <c r="O80" s="6">
        <f t="shared" si="50"/>
        <v>0</v>
      </c>
      <c r="P80" s="6">
        <f t="shared" si="62"/>
        <v>8.5</v>
      </c>
      <c r="Q80">
        <f t="shared" si="51"/>
        <v>0</v>
      </c>
      <c r="R80">
        <f t="shared" si="52"/>
        <v>50.234677157236156</v>
      </c>
      <c r="S80">
        <f t="shared" si="53"/>
        <v>12.904297600073772</v>
      </c>
      <c r="T80">
        <f t="shared" si="54"/>
        <v>-0.90630778703664994</v>
      </c>
      <c r="U80">
        <f t="shared" si="63"/>
        <v>-7.7036161898115241</v>
      </c>
      <c r="V80">
        <f t="shared" si="55"/>
        <v>6.1098592092749886</v>
      </c>
      <c r="X80">
        <f t="shared" si="56"/>
        <v>0.42261826174069944</v>
      </c>
      <c r="Y80">
        <f t="shared" si="57"/>
        <v>0.90630778703664994</v>
      </c>
      <c r="AE80">
        <f t="shared" si="64"/>
        <v>111.50338663199402</v>
      </c>
    </row>
    <row r="81" spans="3:31" x14ac:dyDescent="0.2">
      <c r="C81" s="4">
        <v>155</v>
      </c>
      <c r="D81">
        <f t="shared" si="60"/>
        <v>0.4226182617406995</v>
      </c>
      <c r="E81" s="7">
        <v>1420439844</v>
      </c>
      <c r="F81" s="9">
        <f t="shared" si="61"/>
        <v>-7.1957074683753515</v>
      </c>
      <c r="G81" s="9">
        <f t="shared" si="42"/>
        <v>9.2130250916497403</v>
      </c>
      <c r="H81">
        <f t="shared" si="43"/>
        <v>-16.187455753316595</v>
      </c>
      <c r="I81">
        <f t="shared" si="44"/>
        <v>0.78022337369354755</v>
      </c>
      <c r="J81" s="8" t="str">
        <f t="shared" si="45"/>
        <v/>
      </c>
      <c r="K81" s="8">
        <f t="shared" si="46"/>
        <v>0.78022337369354755</v>
      </c>
      <c r="L81" s="8" t="str">
        <f t="shared" si="47"/>
        <v/>
      </c>
      <c r="M81" s="8" t="str">
        <f t="shared" si="48"/>
        <v/>
      </c>
      <c r="N81" s="8">
        <f t="shared" si="49"/>
        <v>0.78022337369354755</v>
      </c>
      <c r="O81" s="6">
        <f t="shared" si="50"/>
        <v>0.32973664595983121</v>
      </c>
      <c r="P81" s="6">
        <f t="shared" si="62"/>
        <v>9.2071225192064681</v>
      </c>
      <c r="Q81">
        <f t="shared" si="51"/>
        <v>0.70712251920646818</v>
      </c>
      <c r="R81">
        <f t="shared" si="52"/>
        <v>84.879831339367712</v>
      </c>
      <c r="S81">
        <f t="shared" si="53"/>
        <v>12.904297600073772</v>
      </c>
      <c r="T81">
        <f t="shared" si="54"/>
        <v>-0.90630778703664994</v>
      </c>
      <c r="U81">
        <f t="shared" si="63"/>
        <v>-7.7036161898115241</v>
      </c>
      <c r="V81">
        <f t="shared" si="55"/>
        <v>8.4838395635050716</v>
      </c>
      <c r="X81">
        <f t="shared" si="56"/>
        <v>0.42261826174069944</v>
      </c>
      <c r="Y81">
        <f t="shared" si="57"/>
        <v>0.90630778703664994</v>
      </c>
      <c r="AE81">
        <f t="shared" si="64"/>
        <v>85.78031011457854</v>
      </c>
    </row>
    <row r="82" spans="3:31" x14ac:dyDescent="0.2">
      <c r="C82" s="4">
        <v>160</v>
      </c>
      <c r="D82">
        <f t="shared" si="60"/>
        <v>0.34202014332566888</v>
      </c>
      <c r="E82" s="7">
        <v>1420317969</v>
      </c>
      <c r="F82" s="9">
        <f t="shared" si="61"/>
        <v>18.527369049040129</v>
      </c>
      <c r="G82" s="9">
        <f t="shared" si="42"/>
        <v>6.8205757387442629</v>
      </c>
      <c r="H82">
        <f t="shared" si="43"/>
        <v>-14.157363687949548</v>
      </c>
      <c r="I82">
        <f t="shared" si="44"/>
        <v>-1.8174108654108947</v>
      </c>
      <c r="J82" s="8" t="str">
        <f t="shared" si="45"/>
        <v/>
      </c>
      <c r="K82" s="8" t="str">
        <f t="shared" si="46"/>
        <v/>
      </c>
      <c r="L82" s="8" t="str">
        <f t="shared" si="47"/>
        <v/>
      </c>
      <c r="M82" s="8" t="str">
        <f t="shared" si="48"/>
        <v>0</v>
      </c>
      <c r="N82" s="8">
        <f t="shared" si="49"/>
        <v>0</v>
      </c>
      <c r="O82" s="6">
        <f t="shared" si="50"/>
        <v>0</v>
      </c>
      <c r="P82" s="6">
        <f t="shared" si="62"/>
        <v>8.5</v>
      </c>
      <c r="Q82">
        <f t="shared" si="51"/>
        <v>0</v>
      </c>
      <c r="R82">
        <f t="shared" si="52"/>
        <v>46.520253407946846</v>
      </c>
      <c r="S82">
        <f t="shared" si="53"/>
        <v>8.4516444923269258</v>
      </c>
      <c r="T82">
        <f t="shared" si="54"/>
        <v>-0.93969262078590832</v>
      </c>
      <c r="U82">
        <f t="shared" si="63"/>
        <v>-7.987387276680221</v>
      </c>
      <c r="V82">
        <f t="shared" si="55"/>
        <v>6.1699764112693263</v>
      </c>
      <c r="X82">
        <f t="shared" si="56"/>
        <v>0.34202014332566882</v>
      </c>
      <c r="Y82">
        <f t="shared" si="57"/>
        <v>0.93969262078590832</v>
      </c>
      <c r="AE82">
        <f t="shared" si="64"/>
        <v>93.771800580687284</v>
      </c>
    </row>
    <row r="83" spans="3:31" x14ac:dyDescent="0.2">
      <c r="C83" s="4">
        <v>160</v>
      </c>
      <c r="D83">
        <f t="shared" si="60"/>
        <v>0.34202014332566888</v>
      </c>
      <c r="E83" s="7">
        <v>1420428125</v>
      </c>
      <c r="F83" s="9">
        <f t="shared" si="61"/>
        <v>-4.7222819610310074</v>
      </c>
      <c r="G83" s="9">
        <f t="shared" si="42"/>
        <v>9.069174322013124</v>
      </c>
      <c r="H83">
        <f t="shared" si="43"/>
        <v>-16.577979712055985</v>
      </c>
      <c r="I83">
        <f t="shared" si="44"/>
        <v>0.60320515869554203</v>
      </c>
      <c r="J83" s="8" t="str">
        <f t="shared" si="45"/>
        <v/>
      </c>
      <c r="K83" s="8">
        <f t="shared" si="46"/>
        <v>0.60320515869554203</v>
      </c>
      <c r="L83" s="8" t="str">
        <f t="shared" si="47"/>
        <v/>
      </c>
      <c r="M83" s="8" t="str">
        <f t="shared" si="48"/>
        <v/>
      </c>
      <c r="N83" s="8">
        <f t="shared" si="49"/>
        <v>0.60320515869554203</v>
      </c>
      <c r="O83" s="6">
        <f t="shared" si="50"/>
        <v>0.2063083148318321</v>
      </c>
      <c r="P83" s="6">
        <f t="shared" si="62"/>
        <v>9.0668274364461929</v>
      </c>
      <c r="Q83">
        <f t="shared" si="51"/>
        <v>0.5668274364461936</v>
      </c>
      <c r="R83">
        <f t="shared" si="52"/>
        <v>82.249922883062212</v>
      </c>
      <c r="S83">
        <f t="shared" si="53"/>
        <v>8.4516444923269258</v>
      </c>
      <c r="T83">
        <f t="shared" si="54"/>
        <v>-0.93969262078590832</v>
      </c>
      <c r="U83">
        <f t="shared" si="63"/>
        <v>-7.987387276680221</v>
      </c>
      <c r="V83">
        <f t="shared" si="55"/>
        <v>8.590592435375763</v>
      </c>
      <c r="X83">
        <f t="shared" si="56"/>
        <v>0.34202014332566882</v>
      </c>
      <c r="Y83">
        <f t="shared" si="57"/>
        <v>0.93969262078590832</v>
      </c>
      <c r="AE83">
        <f t="shared" si="64"/>
        <v>70.522149570616151</v>
      </c>
    </row>
    <row r="84" spans="3:31" x14ac:dyDescent="0.2">
      <c r="C84" s="4">
        <v>165</v>
      </c>
      <c r="D84">
        <f t="shared" si="60"/>
        <v>0.25881904510252102</v>
      </c>
      <c r="E84" s="7">
        <v>1420329688</v>
      </c>
      <c r="F84" s="9">
        <f t="shared" si="61"/>
        <v>16.053943541695784</v>
      </c>
      <c r="G84" s="9">
        <f t="shared" si="42"/>
        <v>6.6305549688969716</v>
      </c>
      <c r="H84">
        <f t="shared" si="43"/>
        <v>-14.465321714103876</v>
      </c>
      <c r="I84">
        <f t="shared" si="44"/>
        <v>-1.955417332810284</v>
      </c>
      <c r="J84" s="8" t="str">
        <f t="shared" si="45"/>
        <v/>
      </c>
      <c r="K84" s="8" t="str">
        <f t="shared" si="46"/>
        <v/>
      </c>
      <c r="L84" s="8" t="str">
        <f t="shared" si="47"/>
        <v/>
      </c>
      <c r="M84" s="8" t="str">
        <f t="shared" si="48"/>
        <v>0</v>
      </c>
      <c r="N84" s="8">
        <f t="shared" si="49"/>
        <v>0</v>
      </c>
      <c r="O84" s="6">
        <f t="shared" si="50"/>
        <v>0</v>
      </c>
      <c r="P84" s="6">
        <f t="shared" si="62"/>
        <v>8.5</v>
      </c>
      <c r="Q84">
        <f t="shared" si="51"/>
        <v>0</v>
      </c>
      <c r="R84">
        <f t="shared" si="52"/>
        <v>43.964259195564317</v>
      </c>
      <c r="S84">
        <f t="shared" si="53"/>
        <v>4.8398322882871634</v>
      </c>
      <c r="T84">
        <f t="shared" si="54"/>
        <v>-0.9659258262890682</v>
      </c>
      <c r="U84">
        <f t="shared" si="63"/>
        <v>-8.2103695234570804</v>
      </c>
      <c r="V84">
        <f t="shared" si="55"/>
        <v>6.2549521906467964</v>
      </c>
      <c r="X84">
        <f t="shared" si="56"/>
        <v>0.25881904510252074</v>
      </c>
      <c r="Y84">
        <f t="shared" si="57"/>
        <v>0.96592582628906831</v>
      </c>
      <c r="AE84">
        <f t="shared" si="64"/>
        <v>72.99413346425041</v>
      </c>
    </row>
    <row r="85" spans="3:31" x14ac:dyDescent="0.2">
      <c r="C85" s="4">
        <v>170</v>
      </c>
      <c r="D85">
        <f t="shared" si="60"/>
        <v>0.17364817766693028</v>
      </c>
      <c r="E85" s="7">
        <v>1420307031</v>
      </c>
      <c r="F85" s="9">
        <f t="shared" si="61"/>
        <v>20.835955805532361</v>
      </c>
      <c r="G85" s="9">
        <f t="shared" si="42"/>
        <v>5.5001700639482847</v>
      </c>
      <c r="H85">
        <f t="shared" si="43"/>
        <v>-13.66928704828954</v>
      </c>
      <c r="I85">
        <f t="shared" si="44"/>
        <v>-3.0724447529179955</v>
      </c>
      <c r="J85" s="8" t="str">
        <f t="shared" si="45"/>
        <v/>
      </c>
      <c r="K85" s="8" t="str">
        <f t="shared" si="46"/>
        <v/>
      </c>
      <c r="L85" s="8" t="str">
        <f t="shared" si="47"/>
        <v/>
      </c>
      <c r="M85" s="8" t="str">
        <f t="shared" si="48"/>
        <v>0</v>
      </c>
      <c r="N85" s="8">
        <f t="shared" si="49"/>
        <v>0</v>
      </c>
      <c r="O85" s="6">
        <f t="shared" si="50"/>
        <v>0</v>
      </c>
      <c r="P85" s="6">
        <f t="shared" si="62"/>
        <v>8.5</v>
      </c>
      <c r="Q85">
        <f t="shared" si="51"/>
        <v>0</v>
      </c>
      <c r="R85">
        <f t="shared" si="52"/>
        <v>30.251870732352877</v>
      </c>
      <c r="S85">
        <f t="shared" si="53"/>
        <v>2.1786040741090575</v>
      </c>
      <c r="T85">
        <f t="shared" si="54"/>
        <v>-0.98480775301220802</v>
      </c>
      <c r="U85">
        <f t="shared" si="63"/>
        <v>-8.3708659006037678</v>
      </c>
      <c r="V85">
        <f t="shared" si="55"/>
        <v>5.2984211476857723</v>
      </c>
      <c r="X85">
        <f t="shared" si="56"/>
        <v>0.17364817766693041</v>
      </c>
      <c r="Y85">
        <f t="shared" si="57"/>
        <v>0.98480775301220802</v>
      </c>
      <c r="AE85">
        <f t="shared" si="64"/>
        <v>59.038554892257025</v>
      </c>
    </row>
    <row r="86" spans="3:31" x14ac:dyDescent="0.2">
      <c r="C86" s="4">
        <v>170</v>
      </c>
      <c r="D86">
        <f t="shared" si="60"/>
        <v>0.17364817766693028</v>
      </c>
      <c r="E86" s="7">
        <v>1420432594</v>
      </c>
      <c r="F86" s="9">
        <f t="shared" si="61"/>
        <v>-5.6655141986214046</v>
      </c>
      <c r="G86" s="9">
        <f t="shared" si="42"/>
        <v>9.9800610089654906</v>
      </c>
      <c r="H86">
        <f t="shared" si="43"/>
        <v>-18.241175605398457</v>
      </c>
      <c r="I86">
        <f t="shared" si="44"/>
        <v>1.4994438041909213</v>
      </c>
      <c r="J86" s="8" t="str">
        <f t="shared" si="45"/>
        <v/>
      </c>
      <c r="K86" s="8">
        <f t="shared" si="46"/>
        <v>1.4994438041909213</v>
      </c>
      <c r="L86" s="8" t="str">
        <f t="shared" si="47"/>
        <v/>
      </c>
      <c r="M86" s="8" t="str">
        <f t="shared" si="48"/>
        <v/>
      </c>
      <c r="N86" s="8">
        <f t="shared" si="49"/>
        <v>1.4994438041909213</v>
      </c>
      <c r="O86" s="6">
        <f t="shared" si="50"/>
        <v>0.26037568411172313</v>
      </c>
      <c r="P86" s="6">
        <f t="shared" si="62"/>
        <v>9.9766638835733374</v>
      </c>
      <c r="Q86">
        <f t="shared" si="51"/>
        <v>1.4766638835733383</v>
      </c>
      <c r="R86">
        <f t="shared" si="52"/>
        <v>99.601617742673284</v>
      </c>
      <c r="S86">
        <f t="shared" si="53"/>
        <v>2.1786040741090575</v>
      </c>
      <c r="T86">
        <f t="shared" si="54"/>
        <v>-0.98480775301220802</v>
      </c>
      <c r="U86">
        <f t="shared" si="63"/>
        <v>-8.3708659006037678</v>
      </c>
      <c r="V86">
        <f t="shared" si="55"/>
        <v>9.8703097047946891</v>
      </c>
      <c r="X86">
        <f t="shared" si="56"/>
        <v>0.17364817766693041</v>
      </c>
      <c r="Y86">
        <f t="shared" si="57"/>
        <v>0.98480775301220802</v>
      </c>
      <c r="AE86">
        <f t="shared" si="64"/>
        <v>32.537084888103259</v>
      </c>
    </row>
    <row r="87" spans="3:31" x14ac:dyDescent="0.2">
      <c r="C87" s="4">
        <v>170</v>
      </c>
      <c r="D87">
        <f t="shared" si="60"/>
        <v>0.17364817766693028</v>
      </c>
      <c r="E87" s="7">
        <v>1420820313</v>
      </c>
      <c r="F87" s="9">
        <f t="shared" si="61"/>
        <v>-87.497928592515251</v>
      </c>
      <c r="G87" s="9">
        <f t="shared" si="42"/>
        <v>-6.5872790686796279</v>
      </c>
      <c r="H87">
        <f t="shared" si="43"/>
        <v>-14.790651057021051</v>
      </c>
      <c r="I87">
        <f t="shared" si="44"/>
        <v>-1.9510807441864841</v>
      </c>
      <c r="J87" s="8" t="str">
        <f t="shared" si="45"/>
        <v/>
      </c>
      <c r="K87" s="8" t="str">
        <f t="shared" si="46"/>
        <v/>
      </c>
      <c r="L87" s="8" t="str">
        <f t="shared" si="47"/>
        <v/>
      </c>
      <c r="M87" s="8" t="str">
        <f t="shared" si="48"/>
        <v>0</v>
      </c>
      <c r="N87" s="8">
        <f t="shared" si="49"/>
        <v>0</v>
      </c>
      <c r="O87" s="6">
        <f t="shared" si="50"/>
        <v>0</v>
      </c>
      <c r="P87" s="6">
        <f t="shared" si="62"/>
        <v>8.5</v>
      </c>
      <c r="Q87">
        <f t="shared" si="51"/>
        <v>0</v>
      </c>
      <c r="R87">
        <f t="shared" si="52"/>
        <v>43.392245528664745</v>
      </c>
      <c r="S87">
        <f t="shared" si="53"/>
        <v>2.1786040741090575</v>
      </c>
      <c r="T87">
        <f t="shared" si="54"/>
        <v>-0.98480775301220802</v>
      </c>
      <c r="U87">
        <f t="shared" si="63"/>
        <v>-8.3708659006037678</v>
      </c>
      <c r="V87">
        <f t="shared" si="55"/>
        <v>6.4197851564172836</v>
      </c>
      <c r="X87">
        <f t="shared" si="56"/>
        <v>0.17364817766693041</v>
      </c>
      <c r="Y87">
        <f t="shared" si="57"/>
        <v>0.98480775301220802</v>
      </c>
    </row>
    <row r="88" spans="3:31" x14ac:dyDescent="0.2">
      <c r="C88" s="4">
        <v>175</v>
      </c>
      <c r="D88">
        <f t="shared" si="60"/>
        <v>8.7155742747658194E-2</v>
      </c>
      <c r="E88" s="7">
        <v>1420299219</v>
      </c>
      <c r="F88" s="9">
        <f t="shared" si="61"/>
        <v>22.484765436334818</v>
      </c>
      <c r="G88" s="9">
        <f t="shared" si="42"/>
        <v>3.9122668836298837</v>
      </c>
      <c r="H88">
        <f t="shared" si="43"/>
        <v>-12.309140615949314</v>
      </c>
      <c r="I88">
        <f t="shared" si="44"/>
        <v>-4.6261692516103592</v>
      </c>
      <c r="J88" s="8" t="str">
        <f t="shared" si="45"/>
        <v/>
      </c>
      <c r="K88" s="8" t="str">
        <f t="shared" si="46"/>
        <v/>
      </c>
      <c r="L88" s="8" t="str">
        <f t="shared" si="47"/>
        <v/>
      </c>
      <c r="M88" s="8" t="str">
        <f t="shared" si="48"/>
        <v>0</v>
      </c>
      <c r="N88" s="8">
        <f t="shared" si="49"/>
        <v>0</v>
      </c>
      <c r="O88" s="6">
        <f t="shared" si="50"/>
        <v>0</v>
      </c>
      <c r="P88" s="6">
        <f t="shared" si="62"/>
        <v>8.5</v>
      </c>
      <c r="Q88">
        <f t="shared" si="51"/>
        <v>0</v>
      </c>
      <c r="R88">
        <f t="shared" si="52"/>
        <v>15.305832168747083</v>
      </c>
      <c r="S88">
        <f t="shared" si="53"/>
        <v>0.54881992243398403</v>
      </c>
      <c r="T88">
        <f t="shared" si="54"/>
        <v>-0.99619469809174555</v>
      </c>
      <c r="U88">
        <f t="shared" si="63"/>
        <v>-8.467654933779837</v>
      </c>
      <c r="V88">
        <f t="shared" si="55"/>
        <v>3.8414856821694778</v>
      </c>
      <c r="X88">
        <f t="shared" si="56"/>
        <v>8.7155742747658138E-2</v>
      </c>
      <c r="Y88">
        <f t="shared" si="57"/>
        <v>0.99619469809174555</v>
      </c>
    </row>
    <row r="89" spans="3:31" x14ac:dyDescent="0.2">
      <c r="C89" s="4">
        <v>180</v>
      </c>
      <c r="D89">
        <f t="shared" si="60"/>
        <v>1.22514845490862E-16</v>
      </c>
      <c r="E89" s="7">
        <v>1420268750</v>
      </c>
      <c r="F89" s="9">
        <f t="shared" si="61"/>
        <v>28.915587330973853</v>
      </c>
      <c r="G89" s="9">
        <f t="shared" si="42"/>
        <v>7.9231577918703028E-15</v>
      </c>
      <c r="H89">
        <f t="shared" si="43"/>
        <v>-8.5000000000000071</v>
      </c>
      <c r="I89">
        <f t="shared" si="44"/>
        <v>-8.4999999999999929</v>
      </c>
      <c r="J89" s="8" t="str">
        <f t="shared" si="45"/>
        <v/>
      </c>
      <c r="K89" s="8" t="str">
        <f t="shared" si="46"/>
        <v/>
      </c>
      <c r="L89" s="8" t="str">
        <f t="shared" si="47"/>
        <v/>
      </c>
      <c r="M89" s="8" t="str">
        <f t="shared" si="48"/>
        <v>0</v>
      </c>
      <c r="N89" s="8">
        <f t="shared" si="49"/>
        <v>0</v>
      </c>
      <c r="O89" s="6">
        <f t="shared" si="50"/>
        <v>0</v>
      </c>
      <c r="P89" s="6">
        <f t="shared" si="62"/>
        <v>8.5</v>
      </c>
      <c r="Q89">
        <f t="shared" si="51"/>
        <v>0</v>
      </c>
      <c r="R89">
        <f t="shared" si="52"/>
        <v>6.2776429394875097E-29</v>
      </c>
      <c r="S89">
        <f t="shared" si="53"/>
        <v>1.0844643621681973E-30</v>
      </c>
      <c r="T89">
        <f t="shared" si="54"/>
        <v>-1</v>
      </c>
      <c r="U89">
        <f t="shared" si="63"/>
        <v>-8.5</v>
      </c>
      <c r="V89">
        <f t="shared" si="55"/>
        <v>7.8544232781730642E-15</v>
      </c>
      <c r="X89">
        <f t="shared" si="56"/>
        <v>6.1257422745431001E-17</v>
      </c>
      <c r="Y89">
        <f t="shared" si="57"/>
        <v>1</v>
      </c>
    </row>
    <row r="90" spans="3:31" x14ac:dyDescent="0.2">
      <c r="C90" s="4">
        <v>185</v>
      </c>
      <c r="D90">
        <f t="shared" si="60"/>
        <v>-8.7155742747657944E-2</v>
      </c>
      <c r="E90" s="7">
        <v>1420254688</v>
      </c>
      <c r="F90" s="9">
        <f t="shared" si="61"/>
        <v>31.883529090874539</v>
      </c>
      <c r="G90" s="9">
        <f t="shared" si="42"/>
        <v>-12.823812402683116</v>
      </c>
      <c r="H90">
        <f t="shared" si="43"/>
        <v>-21.27005098361267</v>
      </c>
      <c r="I90">
        <f t="shared" si="44"/>
        <v>4.3347411160529958</v>
      </c>
      <c r="J90" s="8" t="str">
        <f t="shared" si="45"/>
        <v/>
      </c>
      <c r="K90" s="8">
        <f t="shared" si="46"/>
        <v>4.3347411160529958</v>
      </c>
      <c r="L90" s="8" t="str">
        <f t="shared" si="47"/>
        <v/>
      </c>
      <c r="M90" s="8" t="str">
        <f t="shared" si="48"/>
        <v/>
      </c>
      <c r="N90" s="8">
        <f t="shared" si="49"/>
        <v>4.3347411160529958</v>
      </c>
      <c r="O90" s="6">
        <f t="shared" si="50"/>
        <v>-0.37779758158841187</v>
      </c>
      <c r="P90" s="6">
        <f t="shared" si="62"/>
        <v>12.81824611741229</v>
      </c>
      <c r="Q90">
        <f t="shared" si="51"/>
        <v>4.3182461174122899</v>
      </c>
      <c r="R90">
        <f t="shared" si="52"/>
        <v>164.45016453920931</v>
      </c>
      <c r="S90">
        <f t="shared" si="53"/>
        <v>0.54881992243398092</v>
      </c>
      <c r="T90">
        <f t="shared" si="54"/>
        <v>-0.99619469809174555</v>
      </c>
      <c r="U90">
        <f t="shared" si="63"/>
        <v>-8.467654933779837</v>
      </c>
      <c r="V90">
        <f t="shared" si="55"/>
        <v>12.802396049832833</v>
      </c>
      <c r="X90">
        <f t="shared" si="56"/>
        <v>-8.7155742747658235E-2</v>
      </c>
      <c r="Y90">
        <f t="shared" si="57"/>
        <v>0.99619469809174555</v>
      </c>
    </row>
    <row r="91" spans="3:31" x14ac:dyDescent="0.2">
      <c r="C91" s="4">
        <v>195</v>
      </c>
      <c r="D91">
        <f t="shared" si="60"/>
        <v>-0.25881904510252079</v>
      </c>
      <c r="E91" s="7">
        <v>1420224219</v>
      </c>
      <c r="F91" s="9">
        <f t="shared" si="61"/>
        <v>38.31435098551357</v>
      </c>
      <c r="G91" s="9">
        <f t="shared" si="42"/>
        <v>25.984956488548015</v>
      </c>
      <c r="H91">
        <f t="shared" si="43"/>
        <v>-34.102030949936577</v>
      </c>
      <c r="I91">
        <f t="shared" si="44"/>
        <v>17.681291903022419</v>
      </c>
      <c r="J91" s="8" t="str">
        <f t="shared" si="45"/>
        <v/>
      </c>
      <c r="K91" s="8">
        <f t="shared" si="46"/>
        <v>17.681291903022419</v>
      </c>
      <c r="L91" s="8" t="str">
        <f t="shared" si="47"/>
        <v/>
      </c>
      <c r="M91" s="8" t="str">
        <f t="shared" si="48"/>
        <v/>
      </c>
      <c r="N91" s="8">
        <f t="shared" si="49"/>
        <v>17.681291903022419</v>
      </c>
      <c r="O91" s="6">
        <f t="shared" si="50"/>
        <v>-4.576255086519196</v>
      </c>
      <c r="P91" s="6">
        <f t="shared" si="62"/>
        <v>25.578816491285142</v>
      </c>
      <c r="Q91">
        <f t="shared" si="51"/>
        <v>17.078816491285142</v>
      </c>
      <c r="R91">
        <f t="shared" si="52"/>
        <v>675.21796371173355</v>
      </c>
      <c r="S91">
        <f t="shared" si="53"/>
        <v>4.8398322882871545</v>
      </c>
      <c r="T91">
        <f t="shared" si="54"/>
        <v>-0.96592582628906831</v>
      </c>
      <c r="U91">
        <f t="shared" si="63"/>
        <v>-8.2103695234570804</v>
      </c>
      <c r="V91">
        <f t="shared" si="55"/>
        <v>25.891661426479498</v>
      </c>
      <c r="X91">
        <f t="shared" si="56"/>
        <v>-0.25881904510252085</v>
      </c>
      <c r="Y91">
        <f t="shared" si="57"/>
        <v>0.96592582628906831</v>
      </c>
    </row>
    <row r="92" spans="3:31" x14ac:dyDescent="0.2">
      <c r="C92" s="4">
        <v>200</v>
      </c>
      <c r="D92">
        <f t="shared" si="60"/>
        <v>-0.34202014332566866</v>
      </c>
      <c r="E92" s="7">
        <v>1420160938</v>
      </c>
      <c r="F92" s="9">
        <f t="shared" si="61"/>
        <v>51.670511027347985</v>
      </c>
      <c r="G92" s="9">
        <f t="shared" si="42"/>
        <v>27.130729820793363</v>
      </c>
      <c r="H92">
        <f t="shared" si="43"/>
        <v>-34.961909628643369</v>
      </c>
      <c r="I92">
        <f t="shared" si="44"/>
        <v>18.987135075282922</v>
      </c>
      <c r="J92" s="8" t="str">
        <f t="shared" si="45"/>
        <v/>
      </c>
      <c r="K92" s="8">
        <f t="shared" si="46"/>
        <v>18.987135075282922</v>
      </c>
      <c r="L92" s="8" t="str">
        <f t="shared" si="47"/>
        <v/>
      </c>
      <c r="M92" s="8" t="str">
        <f t="shared" si="48"/>
        <v/>
      </c>
      <c r="N92" s="8">
        <f t="shared" si="49"/>
        <v>18.987135075282922</v>
      </c>
      <c r="O92" s="6">
        <f t="shared" si="50"/>
        <v>-6.4939826597920964</v>
      </c>
      <c r="P92" s="6">
        <f t="shared" si="62"/>
        <v>26.342070720108655</v>
      </c>
      <c r="Q92">
        <f t="shared" si="51"/>
        <v>17.842070720108655</v>
      </c>
      <c r="R92">
        <f t="shared" si="52"/>
        <v>736.07650060888625</v>
      </c>
      <c r="S92">
        <f t="shared" si="53"/>
        <v>8.4516444923269134</v>
      </c>
      <c r="T92">
        <f t="shared" si="54"/>
        <v>-0.93969262078590843</v>
      </c>
      <c r="U92">
        <f t="shared" si="63"/>
        <v>-7.9873872766802219</v>
      </c>
      <c r="V92">
        <f t="shared" si="55"/>
        <v>26.974522351963145</v>
      </c>
      <c r="X92">
        <f t="shared" si="56"/>
        <v>-0.34202014332566871</v>
      </c>
      <c r="Y92">
        <f t="shared" si="57"/>
        <v>0.93969262078590843</v>
      </c>
    </row>
    <row r="93" spans="3:31" x14ac:dyDescent="0.2">
      <c r="C93" s="4">
        <v>200</v>
      </c>
      <c r="D93">
        <f t="shared" si="60"/>
        <v>-0.34202014332566866</v>
      </c>
      <c r="E93" s="7">
        <v>1420212500</v>
      </c>
      <c r="F93" s="9">
        <f t="shared" si="61"/>
        <v>40.787776492857923</v>
      </c>
      <c r="G93" s="9">
        <f t="shared" si="42"/>
        <v>18.561803729903644</v>
      </c>
      <c r="H93">
        <f t="shared" si="43"/>
        <v>-26.320115202854709</v>
      </c>
      <c r="I93">
        <f t="shared" si="44"/>
        <v>10.345340649494267</v>
      </c>
      <c r="J93" s="8" t="str">
        <f t="shared" si="45"/>
        <v/>
      </c>
      <c r="K93" s="8">
        <f t="shared" si="46"/>
        <v>10.345340649494267</v>
      </c>
      <c r="L93" s="8" t="str">
        <f t="shared" si="47"/>
        <v/>
      </c>
      <c r="M93" s="8" t="str">
        <f t="shared" si="48"/>
        <v/>
      </c>
      <c r="N93" s="8">
        <f t="shared" si="49"/>
        <v>10.345340649494267</v>
      </c>
      <c r="O93" s="6">
        <f t="shared" si="50"/>
        <v>-3.5383148916928957</v>
      </c>
      <c r="P93" s="6">
        <f t="shared" si="62"/>
        <v>18.221440267846262</v>
      </c>
      <c r="Q93">
        <f t="shared" si="51"/>
        <v>9.7214402678462601</v>
      </c>
      <c r="R93">
        <f t="shared" si="52"/>
        <v>344.54055770746487</v>
      </c>
      <c r="S93">
        <f t="shared" si="53"/>
        <v>8.4516444923269134</v>
      </c>
      <c r="T93">
        <f t="shared" si="54"/>
        <v>-0.93969262078590843</v>
      </c>
      <c r="U93">
        <f t="shared" si="63"/>
        <v>-7.9873872766802219</v>
      </c>
      <c r="V93">
        <f t="shared" si="55"/>
        <v>18.332727926174488</v>
      </c>
      <c r="X93">
        <f t="shared" si="56"/>
        <v>-0.34202014332566871</v>
      </c>
      <c r="Y93">
        <f t="shared" si="57"/>
        <v>0.93969262078590843</v>
      </c>
    </row>
    <row r="94" spans="3:31" x14ac:dyDescent="0.2">
      <c r="C94" s="4">
        <v>205</v>
      </c>
      <c r="D94">
        <f t="shared" si="60"/>
        <v>-0.42261826174069927</v>
      </c>
      <c r="E94" s="7">
        <v>1420160938</v>
      </c>
      <c r="F94" s="9">
        <f t="shared" si="61"/>
        <v>51.670511027347985</v>
      </c>
      <c r="G94" s="9">
        <f t="shared" si="42"/>
        <v>19.132948978393561</v>
      </c>
      <c r="H94">
        <f t="shared" si="43"/>
        <v>-26.496312617140347</v>
      </c>
      <c r="I94">
        <f t="shared" si="44"/>
        <v>11.089080237517296</v>
      </c>
      <c r="J94" s="8" t="str">
        <f t="shared" si="45"/>
        <v/>
      </c>
      <c r="K94" s="8">
        <f t="shared" si="46"/>
        <v>11.089080237517296</v>
      </c>
      <c r="L94" s="8" t="str">
        <f t="shared" si="47"/>
        <v/>
      </c>
      <c r="M94" s="8" t="str">
        <f t="shared" si="48"/>
        <v/>
      </c>
      <c r="N94" s="8">
        <f t="shared" si="49"/>
        <v>11.089080237517296</v>
      </c>
      <c r="O94" s="6">
        <f t="shared" si="50"/>
        <v>-4.6864478142827011</v>
      </c>
      <c r="P94" s="6">
        <f t="shared" si="62"/>
        <v>18.550119770336149</v>
      </c>
      <c r="Q94">
        <f t="shared" si="51"/>
        <v>10.050119770336149</v>
      </c>
      <c r="R94">
        <f t="shared" si="52"/>
        <v>366.06973660981117</v>
      </c>
      <c r="S94">
        <f t="shared" si="53"/>
        <v>12.904297600073757</v>
      </c>
      <c r="T94">
        <f t="shared" si="54"/>
        <v>-0.90630778703665005</v>
      </c>
      <c r="U94">
        <f t="shared" si="63"/>
        <v>-7.703616189811525</v>
      </c>
      <c r="V94">
        <f t="shared" si="55"/>
        <v>18.792696427328821</v>
      </c>
      <c r="X94">
        <f t="shared" si="56"/>
        <v>-0.42261826174069933</v>
      </c>
      <c r="Y94">
        <f t="shared" si="57"/>
        <v>0.90630778703665005</v>
      </c>
    </row>
    <row r="95" spans="3:31" x14ac:dyDescent="0.2">
      <c r="C95" s="4">
        <v>205</v>
      </c>
      <c r="D95">
        <f t="shared" si="60"/>
        <v>-0.42261826174069927</v>
      </c>
      <c r="E95" s="7">
        <v>1420212500</v>
      </c>
      <c r="F95" s="9">
        <f t="shared" si="61"/>
        <v>40.787776492857923</v>
      </c>
      <c r="G95" s="9">
        <f t="shared" si="42"/>
        <v>15.143184229772537</v>
      </c>
      <c r="H95">
        <f t="shared" si="43"/>
        <v>-22.414555351427207</v>
      </c>
      <c r="I95">
        <f t="shared" si="44"/>
        <v>7.0073229718041574</v>
      </c>
      <c r="J95" s="8" t="str">
        <f t="shared" si="45"/>
        <v/>
      </c>
      <c r="K95" s="8">
        <f t="shared" si="46"/>
        <v>7.0073229718041574</v>
      </c>
      <c r="L95" s="8" t="str">
        <f t="shared" si="47"/>
        <v/>
      </c>
      <c r="M95" s="8" t="str">
        <f t="shared" si="48"/>
        <v/>
      </c>
      <c r="N95" s="8">
        <f t="shared" si="49"/>
        <v>7.0073229718041574</v>
      </c>
      <c r="O95" s="6">
        <f t="shared" si="50"/>
        <v>-2.9614226537995445</v>
      </c>
      <c r="P95" s="6">
        <f t="shared" si="62"/>
        <v>14.850791375626908</v>
      </c>
      <c r="Q95">
        <f t="shared" si="51"/>
        <v>6.3507913756269083</v>
      </c>
      <c r="R95">
        <f t="shared" si="52"/>
        <v>229.31602861683166</v>
      </c>
      <c r="S95">
        <f t="shared" si="53"/>
        <v>12.904297600073757</v>
      </c>
      <c r="T95">
        <f t="shared" si="54"/>
        <v>-0.90630778703665005</v>
      </c>
      <c r="U95">
        <f t="shared" si="63"/>
        <v>-7.703616189811525</v>
      </c>
      <c r="V95">
        <f t="shared" si="55"/>
        <v>14.710939161615682</v>
      </c>
      <c r="X95">
        <f t="shared" si="56"/>
        <v>-0.42261826174069933</v>
      </c>
      <c r="Y95">
        <f t="shared" si="57"/>
        <v>0.90630778703665005</v>
      </c>
    </row>
    <row r="96" spans="3:31" x14ac:dyDescent="0.2">
      <c r="C96" s="4">
        <v>210</v>
      </c>
      <c r="D96">
        <f t="shared" si="60"/>
        <v>-0.50000000000000011</v>
      </c>
      <c r="E96" s="7">
        <v>1420064844</v>
      </c>
      <c r="F96" s="9">
        <f t="shared" si="61"/>
        <v>71.952220277518421</v>
      </c>
      <c r="G96" s="9">
        <f t="shared" si="42"/>
        <v>24.574364307716202</v>
      </c>
      <c r="H96">
        <f t="shared" si="43"/>
        <v>-31.565283382254623</v>
      </c>
      <c r="I96">
        <f t="shared" si="44"/>
        <v>16.842851517919168</v>
      </c>
      <c r="J96" s="8" t="str">
        <f t="shared" si="45"/>
        <v/>
      </c>
      <c r="K96" s="8">
        <f t="shared" si="46"/>
        <v>16.842851517919168</v>
      </c>
      <c r="L96" s="8" t="str">
        <f t="shared" si="47"/>
        <v/>
      </c>
      <c r="M96" s="8" t="str">
        <f t="shared" si="48"/>
        <v/>
      </c>
      <c r="N96" s="8">
        <f t="shared" si="49"/>
        <v>16.842851517919168</v>
      </c>
      <c r="O96" s="6">
        <f t="shared" si="50"/>
        <v>-8.4214257589595807</v>
      </c>
      <c r="P96" s="6">
        <f t="shared" si="62"/>
        <v>23.086337286687296</v>
      </c>
      <c r="Q96">
        <f t="shared" si="51"/>
        <v>14.586337286687295</v>
      </c>
      <c r="R96">
        <f t="shared" si="52"/>
        <v>603.89938112835603</v>
      </c>
      <c r="S96">
        <f t="shared" si="53"/>
        <v>18.062500000000007</v>
      </c>
      <c r="T96">
        <f t="shared" si="54"/>
        <v>-0.8660254037844386</v>
      </c>
      <c r="U96">
        <f t="shared" si="63"/>
        <v>-7.3612159321677284</v>
      </c>
      <c r="V96">
        <f t="shared" si="55"/>
        <v>24.204067450086896</v>
      </c>
      <c r="X96">
        <f t="shared" si="56"/>
        <v>-0.49999999999999978</v>
      </c>
      <c r="Y96">
        <f t="shared" si="57"/>
        <v>0.86602540378443871</v>
      </c>
    </row>
    <row r="97" spans="3:25" x14ac:dyDescent="0.2">
      <c r="C97" s="4">
        <v>210</v>
      </c>
      <c r="D97">
        <f t="shared" si="60"/>
        <v>-0.50000000000000011</v>
      </c>
      <c r="E97" s="7">
        <v>1420153906</v>
      </c>
      <c r="F97" s="9">
        <f t="shared" si="61"/>
        <v>53.154692968438994</v>
      </c>
      <c r="G97" s="9">
        <f t="shared" si="42"/>
        <v>16.448147592568716</v>
      </c>
      <c r="H97">
        <f t="shared" si="43"/>
        <v>-23.25080558158675</v>
      </c>
      <c r="I97">
        <f t="shared" si="44"/>
        <v>8.5283737172512915</v>
      </c>
      <c r="J97" s="8" t="str">
        <f t="shared" si="45"/>
        <v/>
      </c>
      <c r="K97" s="8">
        <f t="shared" si="46"/>
        <v>8.5283737172512915</v>
      </c>
      <c r="L97" s="8" t="str">
        <f t="shared" si="47"/>
        <v/>
      </c>
      <c r="M97" s="8" t="str">
        <f t="shared" si="48"/>
        <v/>
      </c>
      <c r="N97" s="8">
        <f t="shared" si="49"/>
        <v>8.5283737172512915</v>
      </c>
      <c r="O97" s="6">
        <f t="shared" si="50"/>
        <v>-4.2641868586256439</v>
      </c>
      <c r="P97" s="6">
        <f t="shared" si="62"/>
        <v>15.885788292107144</v>
      </c>
      <c r="Q97">
        <f t="shared" si="51"/>
        <v>7.3857882921071445</v>
      </c>
      <c r="R97">
        <f t="shared" si="52"/>
        <v>270.54155922692405</v>
      </c>
      <c r="S97">
        <f t="shared" si="53"/>
        <v>18.062500000000007</v>
      </c>
      <c r="T97">
        <f t="shared" si="54"/>
        <v>-0.8660254037844386</v>
      </c>
      <c r="U97">
        <f t="shared" si="63"/>
        <v>-7.3612159321677284</v>
      </c>
      <c r="V97">
        <f t="shared" si="55"/>
        <v>15.889589649419021</v>
      </c>
      <c r="X97">
        <f t="shared" si="56"/>
        <v>-0.49999999999999978</v>
      </c>
      <c r="Y97">
        <f t="shared" si="57"/>
        <v>0.86602540378443871</v>
      </c>
    </row>
    <row r="98" spans="3:25" x14ac:dyDescent="0.2">
      <c r="C98" s="4">
        <v>210</v>
      </c>
      <c r="D98">
        <f t="shared" si="60"/>
        <v>-0.50000000000000011</v>
      </c>
      <c r="E98" s="7">
        <v>1420210156</v>
      </c>
      <c r="F98" s="9">
        <f t="shared" si="61"/>
        <v>41.282503806554921</v>
      </c>
      <c r="G98" s="9">
        <f t="shared" si="42"/>
        <v>13.606432885271349</v>
      </c>
      <c r="H98">
        <f t="shared" si="43"/>
        <v>-20.286869333887644</v>
      </c>
      <c r="I98">
        <f t="shared" si="44"/>
        <v>5.5644374695521863</v>
      </c>
      <c r="J98" s="8" t="str">
        <f t="shared" si="45"/>
        <v/>
      </c>
      <c r="K98" s="8">
        <f t="shared" si="46"/>
        <v>5.5644374695521863</v>
      </c>
      <c r="L98" s="8" t="str">
        <f t="shared" si="47"/>
        <v/>
      </c>
      <c r="M98" s="8" t="str">
        <f t="shared" si="48"/>
        <v/>
      </c>
      <c r="N98" s="8">
        <f t="shared" si="49"/>
        <v>5.5644374695521863</v>
      </c>
      <c r="O98" s="6">
        <f t="shared" si="50"/>
        <v>-2.7822187347760918</v>
      </c>
      <c r="P98" s="6">
        <f t="shared" si="62"/>
        <v>13.318944206402193</v>
      </c>
      <c r="Q98">
        <f t="shared" si="51"/>
        <v>4.8189442064021923</v>
      </c>
      <c r="R98">
        <f t="shared" si="52"/>
        <v>185.13501586139361</v>
      </c>
      <c r="S98">
        <f t="shared" si="53"/>
        <v>18.062500000000007</v>
      </c>
      <c r="T98">
        <f t="shared" si="54"/>
        <v>-0.8660254037844386</v>
      </c>
      <c r="U98">
        <f t="shared" si="63"/>
        <v>-7.3612159321677284</v>
      </c>
      <c r="V98">
        <f t="shared" si="55"/>
        <v>12.925653401719915</v>
      </c>
      <c r="X98">
        <f t="shared" si="56"/>
        <v>-0.49999999999999978</v>
      </c>
      <c r="Y98">
        <f t="shared" si="57"/>
        <v>0.86602540378443871</v>
      </c>
    </row>
    <row r="99" spans="3:25" x14ac:dyDescent="0.2">
      <c r="C99" s="4">
        <v>215</v>
      </c>
      <c r="D99">
        <f t="shared" si="60"/>
        <v>-0.57357643635104616</v>
      </c>
      <c r="E99" s="7">
        <v>1420025000</v>
      </c>
      <c r="F99" s="9">
        <f t="shared" si="61"/>
        <v>80.36174036580482</v>
      </c>
      <c r="G99" s="9">
        <f t="shared" si="42"/>
        <v>23.40613564074318</v>
      </c>
      <c r="H99">
        <f t="shared" si="43"/>
        <v>-29.855534966860667</v>
      </c>
      <c r="I99">
        <f t="shared" si="44"/>
        <v>15.929950213947805</v>
      </c>
      <c r="J99" s="8" t="str">
        <f t="shared" si="45"/>
        <v/>
      </c>
      <c r="K99" s="8">
        <f t="shared" si="46"/>
        <v>15.929950213947805</v>
      </c>
      <c r="L99" s="8" t="str">
        <f t="shared" si="47"/>
        <v/>
      </c>
      <c r="M99" s="8" t="str">
        <f t="shared" si="48"/>
        <v/>
      </c>
      <c r="N99" s="8">
        <f t="shared" si="49"/>
        <v>15.929950213947805</v>
      </c>
      <c r="O99" s="6">
        <f t="shared" si="50"/>
        <v>-9.1370440749657682</v>
      </c>
      <c r="P99" s="6">
        <f t="shared" si="62"/>
        <v>21.549051283177207</v>
      </c>
      <c r="Q99">
        <f t="shared" si="51"/>
        <v>13.049051283177205</v>
      </c>
      <c r="R99">
        <f t="shared" si="52"/>
        <v>547.84718563286822</v>
      </c>
      <c r="S99">
        <f t="shared" si="53"/>
        <v>23.769522322360221</v>
      </c>
      <c r="T99">
        <f t="shared" si="54"/>
        <v>-0.8191520442889918</v>
      </c>
      <c r="U99">
        <f t="shared" si="63"/>
        <v>-6.9627923764564299</v>
      </c>
      <c r="V99">
        <f t="shared" si="55"/>
        <v>22.892742590404236</v>
      </c>
      <c r="X99">
        <f t="shared" si="56"/>
        <v>-0.57357643635104616</v>
      </c>
      <c r="Y99">
        <f t="shared" si="57"/>
        <v>0.81915204428899169</v>
      </c>
    </row>
    <row r="100" spans="3:25" x14ac:dyDescent="0.2">
      <c r="C100" s="4">
        <v>215</v>
      </c>
      <c r="D100">
        <f t="shared" si="60"/>
        <v>-0.57357643635104616</v>
      </c>
      <c r="E100" s="7">
        <v>1420146875</v>
      </c>
      <c r="F100" s="9">
        <f t="shared" si="61"/>
        <v>54.638663848389335</v>
      </c>
      <c r="G100" s="9">
        <f t="shared" ref="G100:G126" si="65">(8.5*220*D100)/((220*D100)+(F100))</f>
        <v>14.991133995259077</v>
      </c>
      <c r="H100">
        <f t="shared" ref="H100:H126" si="66">-V100+U100</f>
        <v>-21.138989896999522</v>
      </c>
      <c r="I100">
        <f t="shared" ref="I100:I126" si="67">(SQRT(R100-S100))+U100</f>
        <v>7.2134051440866633</v>
      </c>
      <c r="J100" s="8" t="str">
        <f t="shared" ref="J100:J126" si="68">IF(AND(H100&gt;0,I100&gt;0),"0","")</f>
        <v/>
      </c>
      <c r="K100" s="8">
        <f t="shared" ref="K100:K126" si="69">IF(AND(H100&lt;0,I100&gt;0),I100,"")</f>
        <v>7.2134051440866633</v>
      </c>
      <c r="L100" s="8" t="str">
        <f t="shared" ref="L100:L126" si="70">IF(AND(H100&gt;0,I100&lt;0),H100,"")</f>
        <v/>
      </c>
      <c r="M100" s="8" t="str">
        <f t="shared" ref="M100:M126" si="71">IF(AND(H100&lt;0,I100&lt;0),"0","")</f>
        <v/>
      </c>
      <c r="N100" s="8">
        <f t="shared" ref="N100:N126" si="72">SUM(J100:M100)</f>
        <v>7.2134051440866633</v>
      </c>
      <c r="O100" s="6">
        <f t="shared" ref="O100:O126" si="73">N100*X100</f>
        <v>-4.1374392165015328</v>
      </c>
      <c r="P100" s="6">
        <f t="shared" si="62"/>
        <v>14.408875570063319</v>
      </c>
      <c r="Q100">
        <f t="shared" ref="Q100:Q126" si="74">N100*Y100</f>
        <v>5.9088755700633193</v>
      </c>
      <c r="R100">
        <f t="shared" ref="R100:R126" si="75">G100*G100</f>
        <v>224.73409846381236</v>
      </c>
      <c r="S100">
        <f t="shared" ref="S100:S126" si="76">D100*D100*8.5*8.5</f>
        <v>23.769522322360221</v>
      </c>
      <c r="T100">
        <f t="shared" ref="T100:T126" si="77">COS(RADIANS(C100))</f>
        <v>-0.8191520442889918</v>
      </c>
      <c r="U100">
        <f t="shared" si="63"/>
        <v>-6.9627923764564299</v>
      </c>
      <c r="V100">
        <f t="shared" ref="V100:V126" si="78">(SQRT(R100-S100))</f>
        <v>14.176197520543093</v>
      </c>
      <c r="X100">
        <f t="shared" ref="X100:X126" si="79">COS(RADIANS(C100-90))</f>
        <v>-0.57357643635104616</v>
      </c>
      <c r="Y100">
        <f t="shared" ref="Y100:Y126" si="80">SIN(RADIANS(C100-90))</f>
        <v>0.81915204428899169</v>
      </c>
    </row>
    <row r="101" spans="3:25" x14ac:dyDescent="0.2">
      <c r="C101" s="4">
        <v>215</v>
      </c>
      <c r="D101">
        <f t="shared" si="60"/>
        <v>-0.57357643635104616</v>
      </c>
      <c r="E101" s="7">
        <v>1420203125</v>
      </c>
      <c r="F101" s="9">
        <f t="shared" si="61"/>
        <v>42.766474686505269</v>
      </c>
      <c r="G101" s="9">
        <f t="shared" si="65"/>
        <v>12.857630634490818</v>
      </c>
      <c r="H101">
        <f t="shared" si="66"/>
        <v>-18.860235093722881</v>
      </c>
      <c r="I101">
        <f t="shared" si="67"/>
        <v>4.9346503408100206</v>
      </c>
      <c r="J101" s="8" t="str">
        <f t="shared" si="68"/>
        <v/>
      </c>
      <c r="K101" s="8">
        <f t="shared" si="69"/>
        <v>4.9346503408100206</v>
      </c>
      <c r="L101" s="8" t="str">
        <f t="shared" si="70"/>
        <v/>
      </c>
      <c r="M101" s="8" t="str">
        <f t="shared" si="71"/>
        <v/>
      </c>
      <c r="N101" s="8">
        <f t="shared" si="72"/>
        <v>4.9346503408100206</v>
      </c>
      <c r="O101" s="6">
        <f t="shared" si="73"/>
        <v>-2.8303991571202869</v>
      </c>
      <c r="P101" s="6">
        <f t="shared" si="62"/>
        <v>12.542228914525898</v>
      </c>
      <c r="Q101">
        <f t="shared" si="74"/>
        <v>4.0422289145258983</v>
      </c>
      <c r="R101">
        <f t="shared" si="75"/>
        <v>165.31866553299673</v>
      </c>
      <c r="S101">
        <f t="shared" si="76"/>
        <v>23.769522322360221</v>
      </c>
      <c r="T101">
        <f t="shared" si="77"/>
        <v>-0.8191520442889918</v>
      </c>
      <c r="U101">
        <f t="shared" si="63"/>
        <v>-6.9627923764564299</v>
      </c>
      <c r="V101">
        <f t="shared" si="78"/>
        <v>11.897442717266451</v>
      </c>
      <c r="X101">
        <f t="shared" si="79"/>
        <v>-0.57357643635104616</v>
      </c>
      <c r="Y101">
        <f t="shared" si="80"/>
        <v>0.81915204428899169</v>
      </c>
    </row>
    <row r="102" spans="3:25" x14ac:dyDescent="0.2">
      <c r="C102" s="4">
        <v>219</v>
      </c>
      <c r="D102">
        <f t="shared" si="60"/>
        <v>-0.62932039104983761</v>
      </c>
      <c r="E102" s="7">
        <v>1420015625</v>
      </c>
      <c r="F102" s="9">
        <f t="shared" si="61"/>
        <v>82.340438559452139</v>
      </c>
      <c r="G102" s="9">
        <f t="shared" si="65"/>
        <v>20.973590012745742</v>
      </c>
      <c r="H102">
        <f t="shared" si="66"/>
        <v>-26.885713252581183</v>
      </c>
      <c r="I102">
        <f t="shared" si="67"/>
        <v>13.674231907812683</v>
      </c>
      <c r="J102" s="8" t="str">
        <f t="shared" si="68"/>
        <v/>
      </c>
      <c r="K102" s="8">
        <f t="shared" si="69"/>
        <v>13.674231907812683</v>
      </c>
      <c r="L102" s="8" t="str">
        <f t="shared" si="70"/>
        <v/>
      </c>
      <c r="M102" s="8" t="str">
        <f t="shared" si="71"/>
        <v/>
      </c>
      <c r="N102" s="8">
        <f t="shared" si="72"/>
        <v>13.674231907812683</v>
      </c>
      <c r="O102" s="6">
        <f t="shared" si="73"/>
        <v>-8.6054729715308405</v>
      </c>
      <c r="P102" s="6">
        <f t="shared" si="62"/>
        <v>19.126874103182679</v>
      </c>
      <c r="Q102">
        <f t="shared" si="74"/>
        <v>10.626874103182677</v>
      </c>
      <c r="R102">
        <f t="shared" si="75"/>
        <v>439.89147802274795</v>
      </c>
      <c r="S102">
        <f t="shared" si="76"/>
        <v>28.614190169208456</v>
      </c>
      <c r="T102">
        <f t="shared" si="77"/>
        <v>-0.77714596145697079</v>
      </c>
      <c r="U102">
        <f t="shared" si="63"/>
        <v>-6.6057406723842513</v>
      </c>
      <c r="V102">
        <f t="shared" si="78"/>
        <v>20.279972580196933</v>
      </c>
      <c r="X102">
        <f t="shared" si="79"/>
        <v>-0.62932039104983728</v>
      </c>
      <c r="Y102">
        <f t="shared" si="80"/>
        <v>0.77714596145697101</v>
      </c>
    </row>
    <row r="103" spans="3:25" x14ac:dyDescent="0.2">
      <c r="C103" s="4">
        <v>219</v>
      </c>
      <c r="D103">
        <f t="shared" si="60"/>
        <v>-0.62932039104983761</v>
      </c>
      <c r="E103" s="7">
        <v>1420193750</v>
      </c>
      <c r="F103" s="9">
        <f t="shared" si="61"/>
        <v>44.745172880152602</v>
      </c>
      <c r="G103" s="9">
        <f t="shared" si="65"/>
        <v>12.558830355426894</v>
      </c>
      <c r="H103">
        <f t="shared" si="66"/>
        <v>-17.968400120206471</v>
      </c>
      <c r="I103">
        <f t="shared" si="67"/>
        <v>4.7569187754379678</v>
      </c>
      <c r="J103" s="8" t="str">
        <f t="shared" si="68"/>
        <v/>
      </c>
      <c r="K103" s="8">
        <f t="shared" si="69"/>
        <v>4.7569187754379678</v>
      </c>
      <c r="L103" s="8" t="str">
        <f t="shared" si="70"/>
        <v/>
      </c>
      <c r="M103" s="8" t="str">
        <f t="shared" si="71"/>
        <v/>
      </c>
      <c r="N103" s="8">
        <f t="shared" si="72"/>
        <v>4.7569187754379678</v>
      </c>
      <c r="O103" s="6">
        <f t="shared" si="73"/>
        <v>-2.9936259839509352</v>
      </c>
      <c r="P103" s="6">
        <f t="shared" si="62"/>
        <v>12.196820215310456</v>
      </c>
      <c r="Q103">
        <f t="shared" si="74"/>
        <v>3.6968202153104568</v>
      </c>
      <c r="R103">
        <f t="shared" si="75"/>
        <v>157.72421989639199</v>
      </c>
      <c r="S103">
        <f t="shared" si="76"/>
        <v>28.614190169208456</v>
      </c>
      <c r="T103">
        <f t="shared" si="77"/>
        <v>-0.77714596145697079</v>
      </c>
      <c r="U103">
        <f t="shared" si="63"/>
        <v>-6.6057406723842513</v>
      </c>
      <c r="V103">
        <f t="shared" si="78"/>
        <v>11.362659447822219</v>
      </c>
      <c r="X103">
        <f t="shared" si="79"/>
        <v>-0.62932039104983728</v>
      </c>
      <c r="Y103">
        <f t="shared" si="80"/>
        <v>0.77714596145697101</v>
      </c>
    </row>
    <row r="104" spans="3:25" x14ac:dyDescent="0.2">
      <c r="C104" s="4">
        <v>219</v>
      </c>
      <c r="D104">
        <f t="shared" si="60"/>
        <v>-0.62932039104983761</v>
      </c>
      <c r="E104" s="7">
        <v>1420587500</v>
      </c>
      <c r="F104" s="9">
        <f t="shared" si="61"/>
        <v>-38.360151253035866</v>
      </c>
      <c r="G104" s="9">
        <f t="shared" si="65"/>
        <v>6.655872912063133</v>
      </c>
      <c r="H104">
        <f t="shared" si="66"/>
        <v>-10.566353510358612</v>
      </c>
      <c r="I104">
        <f t="shared" si="67"/>
        <v>-2.6451278344098914</v>
      </c>
      <c r="J104" s="8" t="str">
        <f t="shared" si="68"/>
        <v/>
      </c>
      <c r="K104" s="8" t="str">
        <f t="shared" si="69"/>
        <v/>
      </c>
      <c r="L104" s="8" t="str">
        <f t="shared" si="70"/>
        <v/>
      </c>
      <c r="M104" s="8" t="str">
        <f t="shared" si="71"/>
        <v>0</v>
      </c>
      <c r="N104" s="8">
        <f t="shared" si="72"/>
        <v>0</v>
      </c>
      <c r="O104" s="6">
        <f t="shared" si="73"/>
        <v>0</v>
      </c>
      <c r="P104" s="6">
        <f t="shared" si="62"/>
        <v>8.5</v>
      </c>
      <c r="Q104">
        <f t="shared" si="74"/>
        <v>0</v>
      </c>
      <c r="R104">
        <f t="shared" si="75"/>
        <v>44.300644221535769</v>
      </c>
      <c r="S104">
        <f t="shared" si="76"/>
        <v>28.614190169208456</v>
      </c>
      <c r="T104">
        <f t="shared" si="77"/>
        <v>-0.77714596145697079</v>
      </c>
      <c r="U104">
        <f t="shared" si="63"/>
        <v>-6.6057406723842513</v>
      </c>
      <c r="V104">
        <f t="shared" si="78"/>
        <v>3.9606128379743599</v>
      </c>
      <c r="X104">
        <f t="shared" si="79"/>
        <v>-0.62932039104983728</v>
      </c>
      <c r="Y104">
        <f t="shared" si="80"/>
        <v>0.77714596145697101</v>
      </c>
    </row>
    <row r="105" spans="3:25" x14ac:dyDescent="0.2">
      <c r="C105" s="4">
        <v>225</v>
      </c>
      <c r="D105">
        <f t="shared" si="60"/>
        <v>-0.70710678118654746</v>
      </c>
      <c r="E105" s="7">
        <v>1420199219</v>
      </c>
      <c r="F105" s="9">
        <f t="shared" si="61"/>
        <v>43.590879501906493</v>
      </c>
      <c r="G105" s="9">
        <f t="shared" si="65"/>
        <v>11.809045559978674</v>
      </c>
      <c r="H105">
        <f t="shared" si="66"/>
        <v>-16.175473160664065</v>
      </c>
      <c r="I105">
        <f t="shared" si="67"/>
        <v>4.1546578804927554</v>
      </c>
      <c r="J105" s="8" t="str">
        <f t="shared" si="68"/>
        <v/>
      </c>
      <c r="K105" s="8">
        <f t="shared" si="69"/>
        <v>4.1546578804927554</v>
      </c>
      <c r="L105" s="8" t="str">
        <f t="shared" si="70"/>
        <v/>
      </c>
      <c r="M105" s="8" t="str">
        <f t="shared" si="71"/>
        <v/>
      </c>
      <c r="N105" s="8">
        <f t="shared" si="72"/>
        <v>4.1546578804927554</v>
      </c>
      <c r="O105" s="6">
        <f t="shared" si="73"/>
        <v>-2.937786760806556</v>
      </c>
      <c r="P105" s="6">
        <f t="shared" si="62"/>
        <v>11.437786760806556</v>
      </c>
      <c r="Q105">
        <f t="shared" si="74"/>
        <v>2.9377867608065564</v>
      </c>
      <c r="R105">
        <f t="shared" si="75"/>
        <v>139.45355703765205</v>
      </c>
      <c r="S105">
        <f t="shared" si="76"/>
        <v>36.124999999999993</v>
      </c>
      <c r="T105">
        <f t="shared" si="77"/>
        <v>-0.70710678118654768</v>
      </c>
      <c r="U105">
        <f t="shared" si="63"/>
        <v>-6.0104076400856554</v>
      </c>
      <c r="V105">
        <f t="shared" si="78"/>
        <v>10.165065520578411</v>
      </c>
      <c r="X105">
        <f t="shared" si="79"/>
        <v>-0.70710678118654746</v>
      </c>
      <c r="Y105">
        <f t="shared" si="80"/>
        <v>0.70710678118654757</v>
      </c>
    </row>
    <row r="106" spans="3:25" x14ac:dyDescent="0.2">
      <c r="C106" s="4">
        <v>225</v>
      </c>
      <c r="D106">
        <f t="shared" si="60"/>
        <v>-0.70710678118654746</v>
      </c>
      <c r="E106" s="7">
        <v>1420479219</v>
      </c>
      <c r="F106" s="9">
        <f t="shared" si="61"/>
        <v>-15.506239881694199</v>
      </c>
      <c r="G106" s="9">
        <f t="shared" si="65"/>
        <v>7.7295361800612739</v>
      </c>
      <c r="H106">
        <f t="shared" si="66"/>
        <v>-10.870523848457246</v>
      </c>
      <c r="I106">
        <f t="shared" si="67"/>
        <v>-1.1502914317140656</v>
      </c>
      <c r="J106" s="8" t="str">
        <f t="shared" si="68"/>
        <v/>
      </c>
      <c r="K106" s="8" t="str">
        <f t="shared" si="69"/>
        <v/>
      </c>
      <c r="L106" s="8" t="str">
        <f t="shared" si="70"/>
        <v/>
      </c>
      <c r="M106" s="8" t="str">
        <f t="shared" si="71"/>
        <v>0</v>
      </c>
      <c r="N106" s="8">
        <f t="shared" si="72"/>
        <v>0</v>
      </c>
      <c r="O106" s="6">
        <f t="shared" si="73"/>
        <v>0</v>
      </c>
      <c r="P106" s="6">
        <f t="shared" si="62"/>
        <v>8.5</v>
      </c>
      <c r="Q106">
        <f t="shared" si="74"/>
        <v>0</v>
      </c>
      <c r="R106">
        <f t="shared" si="75"/>
        <v>59.745729558876228</v>
      </c>
      <c r="S106">
        <f t="shared" si="76"/>
        <v>36.124999999999993</v>
      </c>
      <c r="T106">
        <f t="shared" si="77"/>
        <v>-0.70710678118654768</v>
      </c>
      <c r="U106">
        <f t="shared" si="63"/>
        <v>-6.0104076400856554</v>
      </c>
      <c r="V106">
        <f t="shared" si="78"/>
        <v>4.8601162083715899</v>
      </c>
      <c r="X106">
        <f t="shared" si="79"/>
        <v>-0.70710678118654746</v>
      </c>
      <c r="Y106">
        <f t="shared" si="80"/>
        <v>0.70710678118654757</v>
      </c>
    </row>
    <row r="107" spans="3:25" x14ac:dyDescent="0.2">
      <c r="C107" s="4">
        <v>230</v>
      </c>
      <c r="D107">
        <f t="shared" si="60"/>
        <v>-0.7660444431189779</v>
      </c>
      <c r="E107" s="7">
        <v>1420071875</v>
      </c>
      <c r="F107" s="9">
        <f t="shared" si="61"/>
        <v>70.468249397568087</v>
      </c>
      <c r="G107" s="9">
        <f t="shared" si="65"/>
        <v>14.608207077275999</v>
      </c>
      <c r="H107">
        <f t="shared" si="66"/>
        <v>-18.540455504280704</v>
      </c>
      <c r="I107">
        <f t="shared" si="67"/>
        <v>7.6130661396095327</v>
      </c>
      <c r="J107" s="8" t="str">
        <f t="shared" si="68"/>
        <v/>
      </c>
      <c r="K107" s="8">
        <f t="shared" si="69"/>
        <v>7.6130661396095327</v>
      </c>
      <c r="L107" s="8" t="str">
        <f t="shared" si="70"/>
        <v/>
      </c>
      <c r="M107" s="8" t="str">
        <f t="shared" si="71"/>
        <v/>
      </c>
      <c r="N107" s="8">
        <f t="shared" si="72"/>
        <v>7.6130661396095327</v>
      </c>
      <c r="O107" s="6">
        <f t="shared" si="73"/>
        <v>-5.8319470113451315</v>
      </c>
      <c r="P107" s="6">
        <f t="shared" si="62"/>
        <v>13.393584586265142</v>
      </c>
      <c r="Q107">
        <f t="shared" si="74"/>
        <v>4.8935845862651419</v>
      </c>
      <c r="R107">
        <f t="shared" si="75"/>
        <v>213.3997140125766</v>
      </c>
      <c r="S107">
        <f t="shared" si="76"/>
        <v>42.398040418217839</v>
      </c>
      <c r="T107">
        <f t="shared" si="77"/>
        <v>-0.64278760968653947</v>
      </c>
      <c r="U107">
        <f t="shared" si="63"/>
        <v>-5.4636946823355856</v>
      </c>
      <c r="V107">
        <f t="shared" si="78"/>
        <v>13.076760821945118</v>
      </c>
      <c r="X107">
        <f t="shared" si="79"/>
        <v>-0.7660444431189779</v>
      </c>
      <c r="Y107">
        <f t="shared" si="80"/>
        <v>0.64278760968653947</v>
      </c>
    </row>
    <row r="108" spans="3:25" x14ac:dyDescent="0.2">
      <c r="C108" s="4">
        <v>230</v>
      </c>
      <c r="D108">
        <f t="shared" si="60"/>
        <v>-0.7660444431189779</v>
      </c>
      <c r="E108" s="7">
        <v>1420193750</v>
      </c>
      <c r="F108" s="9">
        <f t="shared" si="61"/>
        <v>44.745172880152602</v>
      </c>
      <c r="G108" s="9">
        <f t="shared" si="65"/>
        <v>11.572546628006053</v>
      </c>
      <c r="H108">
        <f t="shared" si="66"/>
        <v>-15.030606150471812</v>
      </c>
      <c r="I108">
        <f t="shared" si="67"/>
        <v>4.1032167858006403</v>
      </c>
      <c r="J108" s="8" t="str">
        <f t="shared" si="68"/>
        <v/>
      </c>
      <c r="K108" s="8">
        <f t="shared" si="69"/>
        <v>4.1032167858006403</v>
      </c>
      <c r="L108" s="8" t="str">
        <f t="shared" si="70"/>
        <v/>
      </c>
      <c r="M108" s="8" t="str">
        <f t="shared" si="71"/>
        <v/>
      </c>
      <c r="N108" s="8">
        <f t="shared" si="72"/>
        <v>4.1032167858006403</v>
      </c>
      <c r="O108" s="6">
        <f t="shared" si="73"/>
        <v>-3.1432464176750941</v>
      </c>
      <c r="P108" s="6">
        <f t="shared" si="62"/>
        <v>11.13749690977048</v>
      </c>
      <c r="Q108">
        <f t="shared" si="74"/>
        <v>2.637496909770479</v>
      </c>
      <c r="R108">
        <f t="shared" si="75"/>
        <v>133.92383545737428</v>
      </c>
      <c r="S108">
        <f t="shared" si="76"/>
        <v>42.398040418217839</v>
      </c>
      <c r="T108">
        <f t="shared" si="77"/>
        <v>-0.64278760968653947</v>
      </c>
      <c r="U108">
        <f t="shared" si="63"/>
        <v>-5.4636946823355856</v>
      </c>
      <c r="V108">
        <f t="shared" si="78"/>
        <v>9.5669114681362259</v>
      </c>
      <c r="X108">
        <f t="shared" si="79"/>
        <v>-0.7660444431189779</v>
      </c>
      <c r="Y108">
        <f t="shared" si="80"/>
        <v>0.64278760968653947</v>
      </c>
    </row>
    <row r="109" spans="3:25" x14ac:dyDescent="0.2">
      <c r="C109" s="4">
        <v>230</v>
      </c>
      <c r="D109">
        <f t="shared" si="60"/>
        <v>-0.7660444431189779</v>
      </c>
      <c r="E109" s="7">
        <v>1420275781</v>
      </c>
      <c r="F109" s="9">
        <f t="shared" si="61"/>
        <v>27.431616451023508</v>
      </c>
      <c r="G109" s="9">
        <f t="shared" si="65"/>
        <v>10.15252855262664</v>
      </c>
      <c r="H109">
        <f t="shared" si="66"/>
        <v>-13.253161647005333</v>
      </c>
      <c r="I109">
        <f t="shared" si="67"/>
        <v>2.325772282334162</v>
      </c>
      <c r="J109" s="8" t="str">
        <f t="shared" si="68"/>
        <v/>
      </c>
      <c r="K109" s="8">
        <f t="shared" si="69"/>
        <v>2.325772282334162</v>
      </c>
      <c r="L109" s="8" t="str">
        <f t="shared" si="70"/>
        <v/>
      </c>
      <c r="M109" s="8" t="str">
        <f t="shared" si="71"/>
        <v/>
      </c>
      <c r="N109" s="8">
        <f t="shared" si="72"/>
        <v>2.325772282334162</v>
      </c>
      <c r="O109" s="6">
        <f t="shared" si="73"/>
        <v>-1.7816449328422275</v>
      </c>
      <c r="P109" s="6">
        <f t="shared" si="62"/>
        <v>9.9949776060367839</v>
      </c>
      <c r="Q109">
        <f t="shared" si="74"/>
        <v>1.4949776060367834</v>
      </c>
      <c r="R109">
        <f t="shared" si="75"/>
        <v>103.07383601189917</v>
      </c>
      <c r="S109">
        <f t="shared" si="76"/>
        <v>42.398040418217839</v>
      </c>
      <c r="T109">
        <f t="shared" si="77"/>
        <v>-0.64278760968653947</v>
      </c>
      <c r="U109">
        <f t="shared" si="63"/>
        <v>-5.4636946823355856</v>
      </c>
      <c r="V109">
        <f t="shared" si="78"/>
        <v>7.7894669646697476</v>
      </c>
      <c r="X109">
        <f t="shared" si="79"/>
        <v>-0.7660444431189779</v>
      </c>
      <c r="Y109">
        <f t="shared" si="80"/>
        <v>0.64278760968653947</v>
      </c>
    </row>
    <row r="110" spans="3:25" x14ac:dyDescent="0.2">
      <c r="C110" s="4">
        <v>230</v>
      </c>
      <c r="D110">
        <f t="shared" si="60"/>
        <v>-0.7660444431189779</v>
      </c>
      <c r="E110" s="7">
        <v>1420587500</v>
      </c>
      <c r="F110" s="9">
        <f t="shared" si="61"/>
        <v>-38.360151253035866</v>
      </c>
      <c r="G110" s="9">
        <f t="shared" si="65"/>
        <v>6.9239866694438676</v>
      </c>
      <c r="H110">
        <f t="shared" si="66"/>
        <v>-7.818169354193099</v>
      </c>
      <c r="I110">
        <f t="shared" si="67"/>
        <v>-3.1092200104780723</v>
      </c>
      <c r="J110" s="8" t="str">
        <f t="shared" si="68"/>
        <v/>
      </c>
      <c r="K110" s="8" t="str">
        <f t="shared" si="69"/>
        <v/>
      </c>
      <c r="L110" s="8" t="str">
        <f t="shared" si="70"/>
        <v/>
      </c>
      <c r="M110" s="8" t="str">
        <f t="shared" si="71"/>
        <v>0</v>
      </c>
      <c r="N110" s="8">
        <f t="shared" si="72"/>
        <v>0</v>
      </c>
      <c r="O110" s="6">
        <f t="shared" si="73"/>
        <v>0</v>
      </c>
      <c r="P110" s="6">
        <f t="shared" si="62"/>
        <v>8.5</v>
      </c>
      <c r="Q110">
        <f t="shared" si="74"/>
        <v>0</v>
      </c>
      <c r="R110">
        <f t="shared" si="75"/>
        <v>47.941591398636383</v>
      </c>
      <c r="S110">
        <f t="shared" si="76"/>
        <v>42.398040418217839</v>
      </c>
      <c r="T110">
        <f t="shared" si="77"/>
        <v>-0.64278760968653947</v>
      </c>
      <c r="U110">
        <f t="shared" si="63"/>
        <v>-5.4636946823355856</v>
      </c>
      <c r="V110">
        <f t="shared" si="78"/>
        <v>2.3544746718575134</v>
      </c>
      <c r="X110">
        <f t="shared" si="79"/>
        <v>-0.7660444431189779</v>
      </c>
      <c r="Y110">
        <f t="shared" si="80"/>
        <v>0.64278760968653947</v>
      </c>
    </row>
    <row r="111" spans="3:25" x14ac:dyDescent="0.2">
      <c r="C111" s="4">
        <v>240</v>
      </c>
      <c r="D111">
        <f t="shared" si="60"/>
        <v>-0.86602540378443837</v>
      </c>
      <c r="E111" s="7">
        <v>1420999219</v>
      </c>
      <c r="F111" s="9">
        <f t="shared" si="61"/>
        <v>-125.25803302266692</v>
      </c>
      <c r="G111" s="9">
        <f t="shared" si="65"/>
        <v>5.1284087995522158</v>
      </c>
      <c r="H111" t="e">
        <f t="shared" si="66"/>
        <v>#NUM!</v>
      </c>
      <c r="I111" t="e">
        <f t="shared" si="67"/>
        <v>#NUM!</v>
      </c>
      <c r="J111" s="8" t="e">
        <f t="shared" si="68"/>
        <v>#NUM!</v>
      </c>
      <c r="K111" s="8" t="e">
        <f t="shared" si="69"/>
        <v>#NUM!</v>
      </c>
      <c r="L111" s="8" t="e">
        <f t="shared" si="70"/>
        <v>#NUM!</v>
      </c>
      <c r="M111" s="8" t="e">
        <f t="shared" si="71"/>
        <v>#NUM!</v>
      </c>
      <c r="N111" s="8" t="e">
        <f t="shared" si="72"/>
        <v>#NUM!</v>
      </c>
      <c r="O111" s="6" t="e">
        <f t="shared" si="73"/>
        <v>#NUM!</v>
      </c>
      <c r="P111" s="6" t="e">
        <f t="shared" si="62"/>
        <v>#NUM!</v>
      </c>
      <c r="Q111" t="e">
        <f t="shared" si="74"/>
        <v>#NUM!</v>
      </c>
      <c r="R111">
        <f t="shared" si="75"/>
        <v>26.3005768153246</v>
      </c>
      <c r="S111">
        <f t="shared" si="76"/>
        <v>54.187499999999972</v>
      </c>
      <c r="T111">
        <f t="shared" si="77"/>
        <v>-0.50000000000000044</v>
      </c>
      <c r="U111">
        <f t="shared" si="63"/>
        <v>-4.2500000000000036</v>
      </c>
      <c r="V111" t="e">
        <f t="shared" si="78"/>
        <v>#NUM!</v>
      </c>
      <c r="X111">
        <f t="shared" si="79"/>
        <v>-0.86602540378443871</v>
      </c>
      <c r="Y111">
        <f t="shared" si="80"/>
        <v>0.49999999999999994</v>
      </c>
    </row>
    <row r="112" spans="3:25" x14ac:dyDescent="0.2">
      <c r="C112" s="4">
        <v>240</v>
      </c>
      <c r="D112">
        <f t="shared" si="60"/>
        <v>-0.86602540378443837</v>
      </c>
      <c r="E112" s="7">
        <v>1420214844</v>
      </c>
      <c r="F112" s="9">
        <f t="shared" si="61"/>
        <v>40.293049179160924</v>
      </c>
      <c r="G112" s="9">
        <f t="shared" si="65"/>
        <v>10.779738589342829</v>
      </c>
      <c r="H112">
        <f t="shared" si="66"/>
        <v>-12.124977082796306</v>
      </c>
      <c r="I112">
        <f t="shared" si="67"/>
        <v>3.6249770827962982</v>
      </c>
      <c r="J112" s="8" t="str">
        <f t="shared" si="68"/>
        <v/>
      </c>
      <c r="K112" s="8">
        <f t="shared" si="69"/>
        <v>3.6249770827962982</v>
      </c>
      <c r="L112" s="8" t="str">
        <f t="shared" si="70"/>
        <v/>
      </c>
      <c r="M112" s="8" t="str">
        <f t="shared" si="71"/>
        <v/>
      </c>
      <c r="N112" s="8">
        <f t="shared" si="72"/>
        <v>3.6249770827962982</v>
      </c>
      <c r="O112" s="6">
        <f t="shared" si="73"/>
        <v>-3.1393222418380007</v>
      </c>
      <c r="P112" s="6">
        <f t="shared" si="62"/>
        <v>10.31248854139815</v>
      </c>
      <c r="Q112">
        <f t="shared" si="74"/>
        <v>1.8124885413981489</v>
      </c>
      <c r="R112">
        <f t="shared" si="75"/>
        <v>116.20276405456693</v>
      </c>
      <c r="S112">
        <f t="shared" si="76"/>
        <v>54.187499999999972</v>
      </c>
      <c r="T112">
        <f t="shared" si="77"/>
        <v>-0.50000000000000044</v>
      </c>
      <c r="U112">
        <f t="shared" si="63"/>
        <v>-4.2500000000000036</v>
      </c>
      <c r="V112">
        <f t="shared" si="78"/>
        <v>7.8749770827963017</v>
      </c>
      <c r="X112">
        <f t="shared" si="79"/>
        <v>-0.86602540378443871</v>
      </c>
      <c r="Y112">
        <f t="shared" si="80"/>
        <v>0.49999999999999994</v>
      </c>
    </row>
    <row r="113" spans="1:25" x14ac:dyDescent="0.2">
      <c r="C113" s="4">
        <v>0</v>
      </c>
      <c r="D113">
        <f t="shared" si="60"/>
        <v>0</v>
      </c>
      <c r="E113" s="7">
        <v>1420462624</v>
      </c>
      <c r="F113" s="9">
        <f t="shared" si="61"/>
        <v>-12.003680252512581</v>
      </c>
      <c r="G113" s="9">
        <f t="shared" si="65"/>
        <v>0</v>
      </c>
      <c r="H113">
        <f t="shared" si="66"/>
        <v>8.5</v>
      </c>
      <c r="I113">
        <f t="shared" si="67"/>
        <v>8.5</v>
      </c>
      <c r="J113" s="8" t="str">
        <f t="shared" si="68"/>
        <v>0</v>
      </c>
      <c r="K113" s="8" t="str">
        <f t="shared" si="69"/>
        <v/>
      </c>
      <c r="L113" s="8" t="str">
        <f t="shared" si="70"/>
        <v/>
      </c>
      <c r="M113" s="8" t="str">
        <f t="shared" si="71"/>
        <v/>
      </c>
      <c r="N113" s="8">
        <f t="shared" si="72"/>
        <v>0</v>
      </c>
      <c r="O113" s="6">
        <f t="shared" si="73"/>
        <v>0</v>
      </c>
      <c r="P113" s="6">
        <f t="shared" si="62"/>
        <v>8.5</v>
      </c>
      <c r="Q113">
        <f t="shared" si="74"/>
        <v>0</v>
      </c>
      <c r="R113">
        <f t="shared" si="75"/>
        <v>0</v>
      </c>
      <c r="S113">
        <f t="shared" si="76"/>
        <v>0</v>
      </c>
      <c r="T113">
        <f t="shared" si="77"/>
        <v>1</v>
      </c>
      <c r="U113">
        <f t="shared" si="63"/>
        <v>8.5</v>
      </c>
      <c r="V113">
        <f t="shared" si="78"/>
        <v>0</v>
      </c>
      <c r="X113">
        <f t="shared" si="79"/>
        <v>6.1257422745431001E-17</v>
      </c>
      <c r="Y113">
        <f t="shared" si="80"/>
        <v>-1</v>
      </c>
    </row>
    <row r="114" spans="1:25" x14ac:dyDescent="0.2">
      <c r="C114" s="4">
        <v>0</v>
      </c>
      <c r="D114">
        <f t="shared" si="60"/>
        <v>0</v>
      </c>
      <c r="E114" s="7">
        <v>1420462624</v>
      </c>
      <c r="F114" s="9">
        <f t="shared" si="61"/>
        <v>-12.003680252512581</v>
      </c>
      <c r="G114" s="9">
        <f t="shared" si="65"/>
        <v>0</v>
      </c>
      <c r="H114">
        <f t="shared" si="66"/>
        <v>8.5</v>
      </c>
      <c r="I114">
        <f t="shared" si="67"/>
        <v>8.5</v>
      </c>
      <c r="J114" s="8" t="str">
        <f t="shared" si="68"/>
        <v>0</v>
      </c>
      <c r="K114" s="8" t="str">
        <f t="shared" si="69"/>
        <v/>
      </c>
      <c r="L114" s="8" t="str">
        <f t="shared" si="70"/>
        <v/>
      </c>
      <c r="M114" s="8" t="str">
        <f t="shared" si="71"/>
        <v/>
      </c>
      <c r="N114" s="8">
        <f t="shared" si="72"/>
        <v>0</v>
      </c>
      <c r="O114" s="6">
        <f t="shared" si="73"/>
        <v>0</v>
      </c>
      <c r="P114" s="6">
        <f t="shared" si="62"/>
        <v>8.5</v>
      </c>
      <c r="Q114">
        <f t="shared" si="74"/>
        <v>0</v>
      </c>
      <c r="R114">
        <f t="shared" si="75"/>
        <v>0</v>
      </c>
      <c r="S114">
        <f t="shared" si="76"/>
        <v>0</v>
      </c>
      <c r="T114">
        <f t="shared" si="77"/>
        <v>1</v>
      </c>
      <c r="U114">
        <f t="shared" si="63"/>
        <v>8.5</v>
      </c>
      <c r="V114">
        <f t="shared" si="78"/>
        <v>0</v>
      </c>
      <c r="X114">
        <f t="shared" si="79"/>
        <v>6.1257422745431001E-17</v>
      </c>
      <c r="Y114">
        <f t="shared" si="80"/>
        <v>-1</v>
      </c>
    </row>
    <row r="115" spans="1:25" x14ac:dyDescent="0.2">
      <c r="C115" s="4">
        <v>0</v>
      </c>
      <c r="D115">
        <f t="shared" si="60"/>
        <v>0</v>
      </c>
      <c r="E115" s="7">
        <v>1420462624</v>
      </c>
      <c r="F115" s="9">
        <f t="shared" si="61"/>
        <v>-12.003680252512581</v>
      </c>
      <c r="G115" s="9">
        <f t="shared" si="65"/>
        <v>0</v>
      </c>
      <c r="H115">
        <f t="shared" si="66"/>
        <v>8.5</v>
      </c>
      <c r="I115">
        <f t="shared" si="67"/>
        <v>8.5</v>
      </c>
      <c r="J115" s="8" t="str">
        <f t="shared" si="68"/>
        <v>0</v>
      </c>
      <c r="K115" s="8" t="str">
        <f t="shared" si="69"/>
        <v/>
      </c>
      <c r="L115" s="8" t="str">
        <f t="shared" si="70"/>
        <v/>
      </c>
      <c r="M115" s="8" t="str">
        <f t="shared" si="71"/>
        <v/>
      </c>
      <c r="N115" s="8">
        <f t="shared" si="72"/>
        <v>0</v>
      </c>
      <c r="O115" s="6">
        <f t="shared" si="73"/>
        <v>0</v>
      </c>
      <c r="P115" s="6">
        <f t="shared" si="62"/>
        <v>8.5</v>
      </c>
      <c r="Q115">
        <f t="shared" si="74"/>
        <v>0</v>
      </c>
      <c r="R115">
        <f t="shared" si="75"/>
        <v>0</v>
      </c>
      <c r="S115">
        <f t="shared" si="76"/>
        <v>0</v>
      </c>
      <c r="T115">
        <f t="shared" si="77"/>
        <v>1</v>
      </c>
      <c r="U115">
        <f t="shared" si="63"/>
        <v>8.5</v>
      </c>
      <c r="V115">
        <f t="shared" si="78"/>
        <v>0</v>
      </c>
      <c r="X115">
        <f t="shared" si="79"/>
        <v>6.1257422745431001E-17</v>
      </c>
      <c r="Y115">
        <f t="shared" si="80"/>
        <v>-1</v>
      </c>
    </row>
    <row r="116" spans="1:25" x14ac:dyDescent="0.2">
      <c r="C116" s="4">
        <v>0</v>
      </c>
      <c r="D116">
        <f t="shared" si="60"/>
        <v>0</v>
      </c>
      <c r="E116" s="7">
        <v>1420462624</v>
      </c>
      <c r="F116" s="9">
        <f t="shared" si="61"/>
        <v>-12.003680252512581</v>
      </c>
      <c r="G116" s="9">
        <f t="shared" si="65"/>
        <v>0</v>
      </c>
      <c r="H116">
        <f t="shared" si="66"/>
        <v>8.5</v>
      </c>
      <c r="I116">
        <f t="shared" si="67"/>
        <v>8.5</v>
      </c>
      <c r="J116" s="8" t="str">
        <f t="shared" si="68"/>
        <v>0</v>
      </c>
      <c r="K116" s="8" t="str">
        <f t="shared" si="69"/>
        <v/>
      </c>
      <c r="L116" s="8" t="str">
        <f t="shared" si="70"/>
        <v/>
      </c>
      <c r="M116" s="8" t="str">
        <f t="shared" si="71"/>
        <v/>
      </c>
      <c r="N116" s="8">
        <f t="shared" si="72"/>
        <v>0</v>
      </c>
      <c r="O116" s="6">
        <f t="shared" si="73"/>
        <v>0</v>
      </c>
      <c r="P116" s="6">
        <f t="shared" si="62"/>
        <v>8.5</v>
      </c>
      <c r="Q116">
        <f t="shared" si="74"/>
        <v>0</v>
      </c>
      <c r="R116">
        <f t="shared" si="75"/>
        <v>0</v>
      </c>
      <c r="S116">
        <f t="shared" si="76"/>
        <v>0</v>
      </c>
      <c r="T116">
        <f t="shared" si="77"/>
        <v>1</v>
      </c>
      <c r="U116">
        <f t="shared" si="63"/>
        <v>8.5</v>
      </c>
      <c r="V116">
        <f t="shared" si="78"/>
        <v>0</v>
      </c>
      <c r="X116">
        <f t="shared" si="79"/>
        <v>6.1257422745431001E-17</v>
      </c>
      <c r="Y116">
        <f t="shared" si="80"/>
        <v>-1</v>
      </c>
    </row>
    <row r="117" spans="1:25" x14ac:dyDescent="0.2">
      <c r="C117" s="4">
        <v>0</v>
      </c>
      <c r="D117">
        <f t="shared" si="60"/>
        <v>0</v>
      </c>
      <c r="E117" s="7">
        <v>1420462624</v>
      </c>
      <c r="F117" s="9">
        <f t="shared" si="61"/>
        <v>-12.003680252512581</v>
      </c>
      <c r="G117" s="9">
        <f t="shared" si="65"/>
        <v>0</v>
      </c>
      <c r="H117">
        <f t="shared" si="66"/>
        <v>8.5</v>
      </c>
      <c r="I117">
        <f t="shared" si="67"/>
        <v>8.5</v>
      </c>
      <c r="J117" s="8" t="str">
        <f t="shared" si="68"/>
        <v>0</v>
      </c>
      <c r="K117" s="8" t="str">
        <f t="shared" si="69"/>
        <v/>
      </c>
      <c r="L117" s="8" t="str">
        <f t="shared" si="70"/>
        <v/>
      </c>
      <c r="M117" s="8" t="str">
        <f t="shared" si="71"/>
        <v/>
      </c>
      <c r="N117" s="8">
        <f t="shared" si="72"/>
        <v>0</v>
      </c>
      <c r="O117" s="6">
        <f t="shared" si="73"/>
        <v>0</v>
      </c>
      <c r="P117" s="6">
        <f t="shared" si="62"/>
        <v>8.5</v>
      </c>
      <c r="Q117">
        <f t="shared" si="74"/>
        <v>0</v>
      </c>
      <c r="R117">
        <f t="shared" si="75"/>
        <v>0</v>
      </c>
      <c r="S117">
        <f t="shared" si="76"/>
        <v>0</v>
      </c>
      <c r="T117">
        <f t="shared" si="77"/>
        <v>1</v>
      </c>
      <c r="U117">
        <f t="shared" si="63"/>
        <v>8.5</v>
      </c>
      <c r="V117">
        <f t="shared" si="78"/>
        <v>0</v>
      </c>
      <c r="X117">
        <f t="shared" si="79"/>
        <v>6.1257422745431001E-17</v>
      </c>
      <c r="Y117">
        <f t="shared" si="80"/>
        <v>-1</v>
      </c>
    </row>
    <row r="118" spans="1:25" x14ac:dyDescent="0.2">
      <c r="C118" s="4">
        <v>0</v>
      </c>
      <c r="D118">
        <f t="shared" si="60"/>
        <v>0</v>
      </c>
      <c r="E118" s="7">
        <v>1420462624</v>
      </c>
      <c r="F118" s="9">
        <f t="shared" si="61"/>
        <v>-12.003680252512581</v>
      </c>
      <c r="G118" s="9">
        <f t="shared" si="65"/>
        <v>0</v>
      </c>
      <c r="H118">
        <f t="shared" si="66"/>
        <v>8.5</v>
      </c>
      <c r="I118">
        <f t="shared" si="67"/>
        <v>8.5</v>
      </c>
      <c r="J118" s="8" t="str">
        <f t="shared" si="68"/>
        <v>0</v>
      </c>
      <c r="K118" s="8" t="str">
        <f t="shared" si="69"/>
        <v/>
      </c>
      <c r="L118" s="8" t="str">
        <f t="shared" si="70"/>
        <v/>
      </c>
      <c r="M118" s="8" t="str">
        <f t="shared" si="71"/>
        <v/>
      </c>
      <c r="N118" s="8">
        <f t="shared" si="72"/>
        <v>0</v>
      </c>
      <c r="O118" s="6">
        <f t="shared" si="73"/>
        <v>0</v>
      </c>
      <c r="P118" s="6">
        <f t="shared" si="62"/>
        <v>8.5</v>
      </c>
      <c r="Q118">
        <f t="shared" si="74"/>
        <v>0</v>
      </c>
      <c r="R118">
        <f t="shared" si="75"/>
        <v>0</v>
      </c>
      <c r="S118">
        <f t="shared" si="76"/>
        <v>0</v>
      </c>
      <c r="T118">
        <f t="shared" si="77"/>
        <v>1</v>
      </c>
      <c r="U118">
        <f t="shared" si="63"/>
        <v>8.5</v>
      </c>
      <c r="V118">
        <f t="shared" si="78"/>
        <v>0</v>
      </c>
      <c r="X118">
        <f t="shared" si="79"/>
        <v>6.1257422745431001E-17</v>
      </c>
      <c r="Y118">
        <f t="shared" si="80"/>
        <v>-1</v>
      </c>
    </row>
    <row r="119" spans="1:25" x14ac:dyDescent="0.2">
      <c r="C119" s="4">
        <v>0</v>
      </c>
      <c r="D119">
        <f t="shared" si="60"/>
        <v>0</v>
      </c>
      <c r="E119" s="7">
        <v>1420462624</v>
      </c>
      <c r="F119" s="9">
        <f t="shared" si="61"/>
        <v>-12.003680252512581</v>
      </c>
      <c r="G119" s="9">
        <f t="shared" si="65"/>
        <v>0</v>
      </c>
      <c r="H119">
        <f t="shared" si="66"/>
        <v>8.5</v>
      </c>
      <c r="I119">
        <f t="shared" si="67"/>
        <v>8.5</v>
      </c>
      <c r="J119" s="8" t="str">
        <f t="shared" si="68"/>
        <v>0</v>
      </c>
      <c r="K119" s="8" t="str">
        <f t="shared" si="69"/>
        <v/>
      </c>
      <c r="L119" s="8" t="str">
        <f t="shared" si="70"/>
        <v/>
      </c>
      <c r="M119" s="8" t="str">
        <f t="shared" si="71"/>
        <v/>
      </c>
      <c r="N119" s="8">
        <f t="shared" si="72"/>
        <v>0</v>
      </c>
      <c r="O119" s="6">
        <f t="shared" si="73"/>
        <v>0</v>
      </c>
      <c r="P119" s="6">
        <f t="shared" si="62"/>
        <v>8.5</v>
      </c>
      <c r="Q119">
        <f t="shared" si="74"/>
        <v>0</v>
      </c>
      <c r="R119">
        <f t="shared" si="75"/>
        <v>0</v>
      </c>
      <c r="S119">
        <f t="shared" si="76"/>
        <v>0</v>
      </c>
      <c r="T119">
        <f t="shared" si="77"/>
        <v>1</v>
      </c>
      <c r="U119">
        <f t="shared" si="63"/>
        <v>8.5</v>
      </c>
      <c r="V119">
        <f t="shared" si="78"/>
        <v>0</v>
      </c>
      <c r="X119">
        <f t="shared" si="79"/>
        <v>6.1257422745431001E-17</v>
      </c>
      <c r="Y119">
        <f t="shared" si="80"/>
        <v>-1</v>
      </c>
    </row>
    <row r="120" spans="1:25" x14ac:dyDescent="0.2">
      <c r="C120" s="4">
        <v>0</v>
      </c>
      <c r="D120">
        <f t="shared" si="60"/>
        <v>0</v>
      </c>
      <c r="E120" s="7">
        <v>1420462624</v>
      </c>
      <c r="F120" s="9">
        <f t="shared" si="61"/>
        <v>-12.003680252512581</v>
      </c>
      <c r="G120" s="9">
        <f t="shared" si="65"/>
        <v>0</v>
      </c>
      <c r="H120">
        <f t="shared" si="66"/>
        <v>8.5</v>
      </c>
      <c r="I120">
        <f t="shared" si="67"/>
        <v>8.5</v>
      </c>
      <c r="J120" s="8" t="str">
        <f t="shared" si="68"/>
        <v>0</v>
      </c>
      <c r="K120" s="8" t="str">
        <f t="shared" si="69"/>
        <v/>
      </c>
      <c r="L120" s="8" t="str">
        <f t="shared" si="70"/>
        <v/>
      </c>
      <c r="M120" s="8" t="str">
        <f t="shared" si="71"/>
        <v/>
      </c>
      <c r="N120" s="8">
        <f t="shared" si="72"/>
        <v>0</v>
      </c>
      <c r="O120" s="6">
        <f t="shared" si="73"/>
        <v>0</v>
      </c>
      <c r="P120" s="6">
        <f t="shared" si="62"/>
        <v>8.5</v>
      </c>
      <c r="Q120">
        <f t="shared" si="74"/>
        <v>0</v>
      </c>
      <c r="R120">
        <f t="shared" si="75"/>
        <v>0</v>
      </c>
      <c r="S120">
        <f t="shared" si="76"/>
        <v>0</v>
      </c>
      <c r="T120">
        <f t="shared" si="77"/>
        <v>1</v>
      </c>
      <c r="U120">
        <f t="shared" si="63"/>
        <v>8.5</v>
      </c>
      <c r="V120">
        <f t="shared" si="78"/>
        <v>0</v>
      </c>
      <c r="X120">
        <f t="shared" si="79"/>
        <v>6.1257422745431001E-17</v>
      </c>
      <c r="Y120">
        <f t="shared" si="80"/>
        <v>-1</v>
      </c>
    </row>
    <row r="121" spans="1:25" x14ac:dyDescent="0.2">
      <c r="C121" s="4">
        <v>0</v>
      </c>
      <c r="D121">
        <f t="shared" si="60"/>
        <v>0</v>
      </c>
      <c r="E121" s="7">
        <v>1420462624</v>
      </c>
      <c r="F121" s="9">
        <f t="shared" si="61"/>
        <v>-12.003680252512581</v>
      </c>
      <c r="G121" s="9">
        <f t="shared" si="65"/>
        <v>0</v>
      </c>
      <c r="H121">
        <f t="shared" si="66"/>
        <v>8.5</v>
      </c>
      <c r="I121">
        <f t="shared" si="67"/>
        <v>8.5</v>
      </c>
      <c r="J121" s="8" t="str">
        <f t="shared" si="68"/>
        <v>0</v>
      </c>
      <c r="K121" s="8" t="str">
        <f t="shared" si="69"/>
        <v/>
      </c>
      <c r="L121" s="8" t="str">
        <f t="shared" si="70"/>
        <v/>
      </c>
      <c r="M121" s="8" t="str">
        <f t="shared" si="71"/>
        <v/>
      </c>
      <c r="N121" s="8">
        <f t="shared" si="72"/>
        <v>0</v>
      </c>
      <c r="O121" s="6">
        <f t="shared" si="73"/>
        <v>0</v>
      </c>
      <c r="P121" s="6">
        <f t="shared" si="62"/>
        <v>8.5</v>
      </c>
      <c r="Q121">
        <f t="shared" si="74"/>
        <v>0</v>
      </c>
      <c r="R121">
        <f t="shared" si="75"/>
        <v>0</v>
      </c>
      <c r="S121">
        <f t="shared" si="76"/>
        <v>0</v>
      </c>
      <c r="T121">
        <f t="shared" si="77"/>
        <v>1</v>
      </c>
      <c r="U121">
        <f t="shared" si="63"/>
        <v>8.5</v>
      </c>
      <c r="V121">
        <f t="shared" si="78"/>
        <v>0</v>
      </c>
      <c r="X121">
        <f t="shared" si="79"/>
        <v>6.1257422745431001E-17</v>
      </c>
      <c r="Y121">
        <f t="shared" si="80"/>
        <v>-1</v>
      </c>
    </row>
    <row r="122" spans="1:25" x14ac:dyDescent="0.2">
      <c r="C122" s="4">
        <v>0</v>
      </c>
      <c r="D122">
        <f t="shared" si="60"/>
        <v>0</v>
      </c>
      <c r="E122" s="7">
        <v>1420462624</v>
      </c>
      <c r="F122" s="9">
        <f t="shared" si="61"/>
        <v>-12.003680252512581</v>
      </c>
      <c r="G122" s="9">
        <f t="shared" si="65"/>
        <v>0</v>
      </c>
      <c r="H122">
        <f t="shared" si="66"/>
        <v>8.5</v>
      </c>
      <c r="I122">
        <f t="shared" si="67"/>
        <v>8.5</v>
      </c>
      <c r="J122" s="8" t="str">
        <f t="shared" si="68"/>
        <v>0</v>
      </c>
      <c r="K122" s="8" t="str">
        <f t="shared" si="69"/>
        <v/>
      </c>
      <c r="L122" s="8" t="str">
        <f t="shared" si="70"/>
        <v/>
      </c>
      <c r="M122" s="8" t="str">
        <f t="shared" si="71"/>
        <v/>
      </c>
      <c r="N122" s="8">
        <f t="shared" si="72"/>
        <v>0</v>
      </c>
      <c r="O122" s="6">
        <f t="shared" si="73"/>
        <v>0</v>
      </c>
      <c r="P122" s="6">
        <f t="shared" si="62"/>
        <v>8.5</v>
      </c>
      <c r="Q122">
        <f t="shared" si="74"/>
        <v>0</v>
      </c>
      <c r="R122">
        <f t="shared" si="75"/>
        <v>0</v>
      </c>
      <c r="S122">
        <f t="shared" si="76"/>
        <v>0</v>
      </c>
      <c r="T122">
        <f t="shared" si="77"/>
        <v>1</v>
      </c>
      <c r="U122">
        <f t="shared" si="63"/>
        <v>8.5</v>
      </c>
      <c r="V122">
        <f t="shared" si="78"/>
        <v>0</v>
      </c>
      <c r="X122">
        <f t="shared" si="79"/>
        <v>6.1257422745431001E-17</v>
      </c>
      <c r="Y122">
        <f t="shared" si="80"/>
        <v>-1</v>
      </c>
    </row>
    <row r="123" spans="1:25" x14ac:dyDescent="0.2">
      <c r="C123" s="4">
        <v>0</v>
      </c>
      <c r="D123">
        <f t="shared" si="60"/>
        <v>0</v>
      </c>
      <c r="E123" s="7">
        <v>1420462624</v>
      </c>
      <c r="F123" s="9">
        <f t="shared" si="61"/>
        <v>-12.003680252512581</v>
      </c>
      <c r="G123" s="9">
        <f t="shared" si="65"/>
        <v>0</v>
      </c>
      <c r="H123">
        <f t="shared" si="66"/>
        <v>8.5</v>
      </c>
      <c r="I123">
        <f t="shared" si="67"/>
        <v>8.5</v>
      </c>
      <c r="J123" s="8" t="str">
        <f t="shared" si="68"/>
        <v>0</v>
      </c>
      <c r="K123" s="8" t="str">
        <f t="shared" si="69"/>
        <v/>
      </c>
      <c r="L123" s="8" t="str">
        <f t="shared" si="70"/>
        <v/>
      </c>
      <c r="M123" s="8" t="str">
        <f t="shared" si="71"/>
        <v/>
      </c>
      <c r="N123" s="8">
        <f t="shared" si="72"/>
        <v>0</v>
      </c>
      <c r="O123" s="6">
        <f t="shared" si="73"/>
        <v>0</v>
      </c>
      <c r="P123" s="6">
        <f t="shared" si="62"/>
        <v>8.5</v>
      </c>
      <c r="Q123">
        <f t="shared" si="74"/>
        <v>0</v>
      </c>
      <c r="R123">
        <f t="shared" si="75"/>
        <v>0</v>
      </c>
      <c r="S123">
        <f t="shared" si="76"/>
        <v>0</v>
      </c>
      <c r="T123">
        <f t="shared" si="77"/>
        <v>1</v>
      </c>
      <c r="U123">
        <f t="shared" si="63"/>
        <v>8.5</v>
      </c>
      <c r="V123">
        <f t="shared" si="78"/>
        <v>0</v>
      </c>
      <c r="X123">
        <f t="shared" si="79"/>
        <v>6.1257422745431001E-17</v>
      </c>
      <c r="Y123">
        <f t="shared" si="80"/>
        <v>-1</v>
      </c>
    </row>
    <row r="124" spans="1:25" x14ac:dyDescent="0.2">
      <c r="C124" s="4">
        <v>0</v>
      </c>
      <c r="D124">
        <f t="shared" si="60"/>
        <v>0</v>
      </c>
      <c r="E124" s="7">
        <v>1420291000</v>
      </c>
      <c r="F124" s="9">
        <f t="shared" si="61"/>
        <v>24.219476951384152</v>
      </c>
      <c r="G124" s="9">
        <f t="shared" si="65"/>
        <v>0</v>
      </c>
      <c r="H124">
        <f t="shared" si="66"/>
        <v>8.5</v>
      </c>
      <c r="I124">
        <f t="shared" si="67"/>
        <v>8.5</v>
      </c>
      <c r="J124" s="8" t="str">
        <f t="shared" si="68"/>
        <v>0</v>
      </c>
      <c r="K124" s="8" t="str">
        <f t="shared" si="69"/>
        <v/>
      </c>
      <c r="L124" s="8" t="str">
        <f t="shared" si="70"/>
        <v/>
      </c>
      <c r="M124" s="8" t="str">
        <f t="shared" si="71"/>
        <v/>
      </c>
      <c r="N124" s="8">
        <f t="shared" si="72"/>
        <v>0</v>
      </c>
      <c r="O124" s="6">
        <f t="shared" si="73"/>
        <v>0</v>
      </c>
      <c r="P124" s="6">
        <f t="shared" si="62"/>
        <v>8.5</v>
      </c>
      <c r="Q124">
        <f t="shared" si="74"/>
        <v>0</v>
      </c>
      <c r="R124">
        <f t="shared" si="75"/>
        <v>0</v>
      </c>
      <c r="S124">
        <f t="shared" si="76"/>
        <v>0</v>
      </c>
      <c r="T124">
        <f t="shared" si="77"/>
        <v>1</v>
      </c>
      <c r="U124">
        <f t="shared" si="63"/>
        <v>8.5</v>
      </c>
      <c r="V124">
        <f t="shared" si="78"/>
        <v>0</v>
      </c>
      <c r="X124">
        <f t="shared" si="79"/>
        <v>6.1257422745431001E-17</v>
      </c>
      <c r="Y124">
        <f t="shared" si="80"/>
        <v>-1</v>
      </c>
    </row>
    <row r="125" spans="1:25" x14ac:dyDescent="0.2">
      <c r="A125" t="s">
        <v>44</v>
      </c>
      <c r="C125" s="4">
        <v>190</v>
      </c>
      <c r="D125">
        <f t="shared" si="60"/>
        <v>-0.17364817766693047</v>
      </c>
      <c r="E125" s="7">
        <v>1420680000</v>
      </c>
      <c r="F125" s="9">
        <f t="shared" si="61"/>
        <v>-57.883306763689667</v>
      </c>
      <c r="G125" s="9">
        <f t="shared" si="65"/>
        <v>3.3794976418569052</v>
      </c>
      <c r="H125">
        <f t="shared" si="66"/>
        <v>-11.410997515716396</v>
      </c>
      <c r="I125">
        <f t="shared" si="67"/>
        <v>-5.3307342854911397</v>
      </c>
      <c r="J125" s="8" t="str">
        <f t="shared" si="68"/>
        <v/>
      </c>
      <c r="K125" s="10" t="str">
        <f>IF(AND(H125&lt;0,I125&gt;0),I125,"")</f>
        <v/>
      </c>
      <c r="L125" s="8" t="str">
        <f t="shared" si="70"/>
        <v/>
      </c>
      <c r="M125" s="8" t="str">
        <f t="shared" si="71"/>
        <v>0</v>
      </c>
      <c r="N125" s="8">
        <f t="shared" si="72"/>
        <v>0</v>
      </c>
      <c r="O125" s="6">
        <f t="shared" si="73"/>
        <v>0</v>
      </c>
      <c r="P125" s="6">
        <f t="shared" si="62"/>
        <v>8.5</v>
      </c>
      <c r="Q125">
        <f t="shared" si="74"/>
        <v>0</v>
      </c>
      <c r="R125">
        <f t="shared" si="75"/>
        <v>11.421004311316382</v>
      </c>
      <c r="S125">
        <f t="shared" si="76"/>
        <v>2.1786040741090629</v>
      </c>
      <c r="T125">
        <f t="shared" si="77"/>
        <v>-0.98480775301220802</v>
      </c>
      <c r="U125">
        <f t="shared" si="63"/>
        <v>-8.3708659006037678</v>
      </c>
      <c r="V125">
        <f t="shared" si="78"/>
        <v>3.0401316151126285</v>
      </c>
      <c r="X125">
        <f t="shared" si="79"/>
        <v>-0.1736481776669303</v>
      </c>
      <c r="Y125">
        <f t="shared" si="80"/>
        <v>0.98480775301220802</v>
      </c>
    </row>
    <row r="126" spans="1:25" x14ac:dyDescent="0.2">
      <c r="A126">
        <v>1420.3533749999999</v>
      </c>
      <c r="B126">
        <v>3.9216199999999999E-4</v>
      </c>
      <c r="C126" s="4">
        <v>142</v>
      </c>
      <c r="D126">
        <f t="shared" si="60"/>
        <v>0.6156614753256584</v>
      </c>
      <c r="E126" s="7">
        <v>1420353375</v>
      </c>
      <c r="F126" s="9">
        <f t="shared" si="61"/>
        <v>11.054538302983822</v>
      </c>
      <c r="G126" s="9">
        <f t="shared" si="65"/>
        <v>7.8586106808993375</v>
      </c>
      <c r="H126">
        <f t="shared" si="66"/>
        <v>-12.560871489583459</v>
      </c>
      <c r="I126">
        <f t="shared" si="67"/>
        <v>-0.83531132173081435</v>
      </c>
      <c r="J126" s="8" t="str">
        <f t="shared" si="68"/>
        <v/>
      </c>
      <c r="K126" s="8" t="str">
        <f t="shared" si="69"/>
        <v/>
      </c>
      <c r="L126" s="8" t="str">
        <f t="shared" si="70"/>
        <v/>
      </c>
      <c r="M126" s="8" t="str">
        <f t="shared" si="71"/>
        <v>0</v>
      </c>
      <c r="N126" s="8">
        <f t="shared" si="72"/>
        <v>0</v>
      </c>
      <c r="O126" s="6">
        <f t="shared" si="73"/>
        <v>0</v>
      </c>
      <c r="P126" s="6">
        <f t="shared" si="62"/>
        <v>8.5</v>
      </c>
      <c r="Q126">
        <f t="shared" si="74"/>
        <v>0</v>
      </c>
      <c r="R126">
        <f t="shared" si="75"/>
        <v>61.757761833945146</v>
      </c>
      <c r="S126">
        <f t="shared" si="76"/>
        <v>27.385571521462019</v>
      </c>
      <c r="T126">
        <f t="shared" si="77"/>
        <v>-0.7880107536067219</v>
      </c>
      <c r="U126">
        <f t="shared" si="63"/>
        <v>-6.6980914056571361</v>
      </c>
      <c r="V126">
        <f t="shared" si="78"/>
        <v>5.8627800839263218</v>
      </c>
      <c r="X126">
        <f t="shared" si="79"/>
        <v>0.61566147532565829</v>
      </c>
      <c r="Y126">
        <f t="shared" si="80"/>
        <v>0.78801075360672201</v>
      </c>
    </row>
    <row r="127" spans="1:25" x14ac:dyDescent="0.2">
      <c r="C127" s="4">
        <v>0</v>
      </c>
    </row>
    <row r="128" spans="1:25" x14ac:dyDescent="0.2">
      <c r="C128" s="4">
        <v>0</v>
      </c>
    </row>
    <row r="129" spans="3:3" x14ac:dyDescent="0.2">
      <c r="C129" s="4">
        <v>0</v>
      </c>
    </row>
    <row r="130" spans="3:3" x14ac:dyDescent="0.2">
      <c r="C130" s="4">
        <v>0</v>
      </c>
    </row>
    <row r="131" spans="3:3" x14ac:dyDescent="0.2">
      <c r="C131" s="4">
        <v>0</v>
      </c>
    </row>
    <row r="132" spans="3:3" x14ac:dyDescent="0.2">
      <c r="C132" s="4">
        <v>0</v>
      </c>
    </row>
    <row r="133" spans="3:3" x14ac:dyDescent="0.2">
      <c r="C133" s="4">
        <v>0</v>
      </c>
    </row>
    <row r="134" spans="3:3" x14ac:dyDescent="0.2">
      <c r="C134" s="4">
        <v>0</v>
      </c>
    </row>
    <row r="135" spans="3:3" x14ac:dyDescent="0.2">
      <c r="C135" s="4">
        <v>0</v>
      </c>
    </row>
    <row r="136" spans="3:3" x14ac:dyDescent="0.2">
      <c r="C136" s="4">
        <v>0</v>
      </c>
    </row>
    <row r="137" spans="3:3" x14ac:dyDescent="0.2">
      <c r="C137" s="4">
        <v>0</v>
      </c>
    </row>
    <row r="138" spans="3:3" x14ac:dyDescent="0.2">
      <c r="C138" s="4">
        <v>0</v>
      </c>
    </row>
    <row r="139" spans="3:3" x14ac:dyDescent="0.2">
      <c r="C139" s="4">
        <v>0</v>
      </c>
    </row>
    <row r="140" spans="3:3" x14ac:dyDescent="0.2">
      <c r="C140" s="4">
        <v>0</v>
      </c>
    </row>
    <row r="141" spans="3:3" x14ac:dyDescent="0.2">
      <c r="C141" s="4">
        <v>0</v>
      </c>
    </row>
    <row r="142" spans="3:3" x14ac:dyDescent="0.2">
      <c r="C142" s="4">
        <v>0</v>
      </c>
    </row>
    <row r="143" spans="3:3" x14ac:dyDescent="0.2">
      <c r="C143" s="4">
        <v>0</v>
      </c>
    </row>
    <row r="144" spans="3:3" x14ac:dyDescent="0.2">
      <c r="C144" s="4">
        <v>0</v>
      </c>
    </row>
    <row r="145" spans="3:3" x14ac:dyDescent="0.2">
      <c r="C145" s="4">
        <v>0</v>
      </c>
    </row>
    <row r="146" spans="3:3" x14ac:dyDescent="0.2">
      <c r="C146" s="4">
        <v>0</v>
      </c>
    </row>
    <row r="147" spans="3:3" x14ac:dyDescent="0.2">
      <c r="C147" s="4">
        <v>0</v>
      </c>
    </row>
    <row r="148" spans="3:3" x14ac:dyDescent="0.2">
      <c r="C148" s="4">
        <v>0</v>
      </c>
    </row>
    <row r="149" spans="3:3" x14ac:dyDescent="0.2">
      <c r="C149" s="4">
        <v>0</v>
      </c>
    </row>
    <row r="150" spans="3:3" x14ac:dyDescent="0.2">
      <c r="C150" s="4">
        <v>0</v>
      </c>
    </row>
    <row r="151" spans="3:3" x14ac:dyDescent="0.2">
      <c r="C151" s="4">
        <v>0</v>
      </c>
    </row>
    <row r="152" spans="3:3" x14ac:dyDescent="0.2">
      <c r="C152" s="4">
        <v>0</v>
      </c>
    </row>
    <row r="153" spans="3:3" x14ac:dyDescent="0.2">
      <c r="C153" s="4">
        <v>0</v>
      </c>
    </row>
    <row r="154" spans="3:3" x14ac:dyDescent="0.2">
      <c r="C154" s="4">
        <v>0</v>
      </c>
    </row>
    <row r="155" spans="3:3" x14ac:dyDescent="0.2">
      <c r="C155" s="4">
        <v>0</v>
      </c>
    </row>
    <row r="156" spans="3:3" x14ac:dyDescent="0.2">
      <c r="C156" s="4">
        <v>0</v>
      </c>
    </row>
    <row r="157" spans="3:3" x14ac:dyDescent="0.2">
      <c r="C157" s="4">
        <v>0</v>
      </c>
    </row>
    <row r="158" spans="3:3" x14ac:dyDescent="0.2">
      <c r="C158" s="4">
        <v>0</v>
      </c>
    </row>
    <row r="159" spans="3:3" x14ac:dyDescent="0.2">
      <c r="C159" s="4">
        <v>0</v>
      </c>
    </row>
    <row r="160" spans="3:3" x14ac:dyDescent="0.2">
      <c r="C160" s="4">
        <v>0</v>
      </c>
    </row>
    <row r="161" spans="3:3" x14ac:dyDescent="0.2">
      <c r="C161" s="4">
        <v>0</v>
      </c>
    </row>
    <row r="162" spans="3:3" x14ac:dyDescent="0.2">
      <c r="C162" s="4">
        <v>0</v>
      </c>
    </row>
    <row r="163" spans="3:3" x14ac:dyDescent="0.2">
      <c r="C163" s="4">
        <v>0</v>
      </c>
    </row>
    <row r="164" spans="3:3" x14ac:dyDescent="0.2">
      <c r="C164" s="4">
        <v>0</v>
      </c>
    </row>
    <row r="165" spans="3:3" x14ac:dyDescent="0.2">
      <c r="C165" s="4">
        <v>0</v>
      </c>
    </row>
    <row r="166" spans="3:3" x14ac:dyDescent="0.2">
      <c r="C166" s="4">
        <v>0</v>
      </c>
    </row>
    <row r="167" spans="3:3" x14ac:dyDescent="0.2">
      <c r="C167" s="4">
        <v>0</v>
      </c>
    </row>
    <row r="168" spans="3:3" x14ac:dyDescent="0.2">
      <c r="C168" s="4">
        <v>0</v>
      </c>
    </row>
    <row r="169" spans="3:3" x14ac:dyDescent="0.2">
      <c r="C169" s="4">
        <v>0</v>
      </c>
    </row>
    <row r="170" spans="3:3" x14ac:dyDescent="0.2">
      <c r="C170" s="4">
        <v>0</v>
      </c>
    </row>
    <row r="171" spans="3:3" x14ac:dyDescent="0.2">
      <c r="C171" s="4">
        <v>0</v>
      </c>
    </row>
    <row r="172" spans="3:3" x14ac:dyDescent="0.2">
      <c r="C172" s="4">
        <v>0</v>
      </c>
    </row>
    <row r="173" spans="3:3" x14ac:dyDescent="0.2">
      <c r="C173" s="4">
        <v>0</v>
      </c>
    </row>
    <row r="174" spans="3:3" x14ac:dyDescent="0.2">
      <c r="C174" s="4">
        <v>0</v>
      </c>
    </row>
    <row r="175" spans="3:3" x14ac:dyDescent="0.2">
      <c r="C175" s="4">
        <v>0</v>
      </c>
    </row>
    <row r="176" spans="3:3" x14ac:dyDescent="0.2">
      <c r="C176" s="4">
        <v>0</v>
      </c>
    </row>
    <row r="177" spans="3:3" x14ac:dyDescent="0.2">
      <c r="C177" s="4">
        <v>0</v>
      </c>
    </row>
    <row r="178" spans="3:3" x14ac:dyDescent="0.2">
      <c r="C178" s="4">
        <v>0</v>
      </c>
    </row>
    <row r="179" spans="3:3" x14ac:dyDescent="0.2">
      <c r="C179" s="4">
        <v>0</v>
      </c>
    </row>
    <row r="180" spans="3:3" x14ac:dyDescent="0.2">
      <c r="C180" s="4">
        <v>0</v>
      </c>
    </row>
    <row r="181" spans="3:3" x14ac:dyDescent="0.2">
      <c r="C181" s="4">
        <v>0</v>
      </c>
    </row>
    <row r="182" spans="3:3" x14ac:dyDescent="0.2">
      <c r="C182" s="4">
        <v>0</v>
      </c>
    </row>
    <row r="183" spans="3:3" x14ac:dyDescent="0.2">
      <c r="C183" s="4">
        <v>0</v>
      </c>
    </row>
    <row r="184" spans="3:3" x14ac:dyDescent="0.2">
      <c r="C184" s="4">
        <v>0</v>
      </c>
    </row>
    <row r="185" spans="3:3" x14ac:dyDescent="0.2">
      <c r="C185" s="4">
        <v>0</v>
      </c>
    </row>
    <row r="186" spans="3:3" x14ac:dyDescent="0.2">
      <c r="C186" s="4">
        <v>0</v>
      </c>
    </row>
    <row r="187" spans="3:3" x14ac:dyDescent="0.2">
      <c r="C187" s="4">
        <v>0</v>
      </c>
    </row>
    <row r="188" spans="3:3" x14ac:dyDescent="0.2">
      <c r="C188" s="4">
        <v>0</v>
      </c>
    </row>
    <row r="189" spans="3:3" x14ac:dyDescent="0.2">
      <c r="C189" s="4">
        <v>0</v>
      </c>
    </row>
    <row r="190" spans="3:3" x14ac:dyDescent="0.2">
      <c r="C190" s="4">
        <v>0</v>
      </c>
    </row>
    <row r="191" spans="3:3" x14ac:dyDescent="0.2">
      <c r="C191" s="4">
        <v>0</v>
      </c>
    </row>
    <row r="192" spans="3:3" x14ac:dyDescent="0.2">
      <c r="C192" s="4">
        <v>0</v>
      </c>
    </row>
    <row r="193" spans="3:3" x14ac:dyDescent="0.2">
      <c r="C193" s="4">
        <v>0</v>
      </c>
    </row>
    <row r="194" spans="3:3" x14ac:dyDescent="0.2">
      <c r="C194" s="4">
        <v>0</v>
      </c>
    </row>
    <row r="195" spans="3:3" x14ac:dyDescent="0.2">
      <c r="C195" s="4">
        <v>0</v>
      </c>
    </row>
    <row r="196" spans="3:3" x14ac:dyDescent="0.2">
      <c r="C196" s="4">
        <v>0</v>
      </c>
    </row>
    <row r="197" spans="3:3" x14ac:dyDescent="0.2">
      <c r="C197" s="4">
        <v>0</v>
      </c>
    </row>
    <row r="198" spans="3:3" x14ac:dyDescent="0.2">
      <c r="C198" s="4">
        <v>0</v>
      </c>
    </row>
    <row r="199" spans="3:3" x14ac:dyDescent="0.2">
      <c r="C199" s="4">
        <v>0</v>
      </c>
    </row>
    <row r="200" spans="3:3" x14ac:dyDescent="0.2">
      <c r="C200" s="4">
        <v>0</v>
      </c>
    </row>
    <row r="201" spans="3:3" x14ac:dyDescent="0.2">
      <c r="C201" s="4">
        <v>0</v>
      </c>
    </row>
    <row r="202" spans="3:3" x14ac:dyDescent="0.2">
      <c r="C202" s="4">
        <v>0</v>
      </c>
    </row>
    <row r="203" spans="3:3" x14ac:dyDescent="0.2">
      <c r="C203" s="4">
        <v>0</v>
      </c>
    </row>
    <row r="204" spans="3:3" x14ac:dyDescent="0.2">
      <c r="C204" s="4">
        <v>0</v>
      </c>
    </row>
    <row r="205" spans="3:3" x14ac:dyDescent="0.2">
      <c r="C205" s="4">
        <v>0</v>
      </c>
    </row>
    <row r="206" spans="3:3" x14ac:dyDescent="0.2">
      <c r="C206" s="4">
        <v>0</v>
      </c>
    </row>
    <row r="207" spans="3:3" x14ac:dyDescent="0.2">
      <c r="C207" s="4">
        <v>0</v>
      </c>
    </row>
    <row r="208" spans="3:3" x14ac:dyDescent="0.2">
      <c r="C208" s="4">
        <v>0</v>
      </c>
    </row>
    <row r="209" spans="3:3" x14ac:dyDescent="0.2">
      <c r="C209" s="4">
        <v>0</v>
      </c>
    </row>
    <row r="210" spans="3:3" x14ac:dyDescent="0.2">
      <c r="C210" s="4">
        <v>0</v>
      </c>
    </row>
    <row r="211" spans="3:3" x14ac:dyDescent="0.2">
      <c r="C211" s="4">
        <v>0</v>
      </c>
    </row>
    <row r="212" spans="3:3" x14ac:dyDescent="0.2">
      <c r="C212" s="4">
        <v>0</v>
      </c>
    </row>
    <row r="213" spans="3:3" x14ac:dyDescent="0.2">
      <c r="C213" s="4">
        <v>0</v>
      </c>
    </row>
    <row r="214" spans="3:3" x14ac:dyDescent="0.2">
      <c r="C214" s="4">
        <v>0</v>
      </c>
    </row>
    <row r="215" spans="3:3" x14ac:dyDescent="0.2">
      <c r="C215" s="4">
        <v>0</v>
      </c>
    </row>
    <row r="216" spans="3:3" x14ac:dyDescent="0.2">
      <c r="C216" s="4">
        <v>0</v>
      </c>
    </row>
    <row r="217" spans="3:3" x14ac:dyDescent="0.2">
      <c r="C217" s="4">
        <v>0</v>
      </c>
    </row>
    <row r="218" spans="3:3" x14ac:dyDescent="0.2">
      <c r="C218" s="4">
        <v>0</v>
      </c>
    </row>
    <row r="219" spans="3:3" x14ac:dyDescent="0.2">
      <c r="C219" s="4">
        <v>0</v>
      </c>
    </row>
    <row r="220" spans="3:3" x14ac:dyDescent="0.2">
      <c r="C220" s="4">
        <v>0</v>
      </c>
    </row>
    <row r="221" spans="3:3" x14ac:dyDescent="0.2">
      <c r="C221" s="4">
        <v>0</v>
      </c>
    </row>
    <row r="222" spans="3:3" x14ac:dyDescent="0.2">
      <c r="C222" s="4">
        <v>0</v>
      </c>
    </row>
    <row r="223" spans="3:3" x14ac:dyDescent="0.2">
      <c r="C223" s="4">
        <v>0</v>
      </c>
    </row>
    <row r="224" spans="3:3" x14ac:dyDescent="0.2">
      <c r="C224" s="4">
        <v>0</v>
      </c>
    </row>
    <row r="225" spans="3:3" x14ac:dyDescent="0.2">
      <c r="C225" s="4">
        <v>0</v>
      </c>
    </row>
    <row r="226" spans="3:3" x14ac:dyDescent="0.2">
      <c r="C226" s="4">
        <v>0</v>
      </c>
    </row>
    <row r="227" spans="3:3" x14ac:dyDescent="0.2">
      <c r="C227" s="4">
        <v>0</v>
      </c>
    </row>
    <row r="228" spans="3:3" x14ac:dyDescent="0.2">
      <c r="C228" s="4">
        <v>0</v>
      </c>
    </row>
    <row r="229" spans="3:3" x14ac:dyDescent="0.2">
      <c r="C229" s="4">
        <v>0</v>
      </c>
    </row>
    <row r="230" spans="3:3" x14ac:dyDescent="0.2">
      <c r="C230" s="4">
        <v>0</v>
      </c>
    </row>
    <row r="231" spans="3:3" x14ac:dyDescent="0.2">
      <c r="C231" s="4">
        <v>0</v>
      </c>
    </row>
    <row r="232" spans="3:3" x14ac:dyDescent="0.2">
      <c r="C232" s="4">
        <v>0</v>
      </c>
    </row>
    <row r="233" spans="3:3" x14ac:dyDescent="0.2">
      <c r="C233" s="4">
        <v>0</v>
      </c>
    </row>
    <row r="234" spans="3:3" x14ac:dyDescent="0.2">
      <c r="C234" s="4">
        <v>0</v>
      </c>
    </row>
    <row r="235" spans="3:3" x14ac:dyDescent="0.2">
      <c r="C235" s="4">
        <v>0</v>
      </c>
    </row>
    <row r="236" spans="3:3" x14ac:dyDescent="0.2">
      <c r="C236" s="4">
        <v>0</v>
      </c>
    </row>
    <row r="237" spans="3:3" x14ac:dyDescent="0.2">
      <c r="C237" s="4">
        <v>0</v>
      </c>
    </row>
    <row r="238" spans="3:3" x14ac:dyDescent="0.2">
      <c r="C238" s="4">
        <v>0</v>
      </c>
    </row>
    <row r="239" spans="3:3" x14ac:dyDescent="0.2">
      <c r="C239" s="4">
        <v>0</v>
      </c>
    </row>
    <row r="240" spans="3:3" x14ac:dyDescent="0.2">
      <c r="C240" s="4">
        <v>0</v>
      </c>
    </row>
    <row r="241" spans="3:3" x14ac:dyDescent="0.2">
      <c r="C241" s="4">
        <v>0</v>
      </c>
    </row>
    <row r="242" spans="3:3" x14ac:dyDescent="0.2">
      <c r="C242" s="4">
        <v>0</v>
      </c>
    </row>
    <row r="243" spans="3:3" x14ac:dyDescent="0.2">
      <c r="C243" s="4">
        <v>0</v>
      </c>
    </row>
    <row r="244" spans="3:3" x14ac:dyDescent="0.2">
      <c r="C244" s="4">
        <v>0</v>
      </c>
    </row>
    <row r="245" spans="3:3" x14ac:dyDescent="0.2">
      <c r="C245" s="4">
        <v>0</v>
      </c>
    </row>
    <row r="246" spans="3:3" x14ac:dyDescent="0.2">
      <c r="C246" s="4">
        <v>0</v>
      </c>
    </row>
    <row r="247" spans="3:3" x14ac:dyDescent="0.2">
      <c r="C247" s="4">
        <v>0</v>
      </c>
    </row>
    <row r="248" spans="3:3" x14ac:dyDescent="0.2">
      <c r="C248" s="4">
        <v>0</v>
      </c>
    </row>
    <row r="249" spans="3:3" x14ac:dyDescent="0.2">
      <c r="C249" s="4">
        <v>0</v>
      </c>
    </row>
    <row r="250" spans="3:3" x14ac:dyDescent="0.2">
      <c r="C250" s="4">
        <v>0</v>
      </c>
    </row>
    <row r="251" spans="3:3" x14ac:dyDescent="0.2">
      <c r="C251" s="4">
        <v>0</v>
      </c>
    </row>
    <row r="252" spans="3:3" x14ac:dyDescent="0.2">
      <c r="C252" s="4">
        <v>0</v>
      </c>
    </row>
    <row r="253" spans="3:3" x14ac:dyDescent="0.2">
      <c r="C253" s="4">
        <v>0</v>
      </c>
    </row>
    <row r="254" spans="3:3" x14ac:dyDescent="0.2">
      <c r="C254" s="4">
        <v>0</v>
      </c>
    </row>
    <row r="255" spans="3:3" x14ac:dyDescent="0.2">
      <c r="C255" s="4">
        <v>0</v>
      </c>
    </row>
    <row r="256" spans="3:3" x14ac:dyDescent="0.2">
      <c r="C256" s="4">
        <v>0</v>
      </c>
    </row>
    <row r="257" spans="3:3" x14ac:dyDescent="0.2">
      <c r="C257" s="4">
        <v>0</v>
      </c>
    </row>
    <row r="258" spans="3:3" x14ac:dyDescent="0.2">
      <c r="C258" s="4">
        <v>0</v>
      </c>
    </row>
    <row r="259" spans="3:3" x14ac:dyDescent="0.2">
      <c r="C259" s="4">
        <v>0</v>
      </c>
    </row>
    <row r="260" spans="3:3" x14ac:dyDescent="0.2">
      <c r="C260" s="4">
        <v>0</v>
      </c>
    </row>
    <row r="261" spans="3:3" x14ac:dyDescent="0.2">
      <c r="C261" s="4">
        <v>0</v>
      </c>
    </row>
    <row r="262" spans="3:3" x14ac:dyDescent="0.2">
      <c r="C262" s="4">
        <v>0</v>
      </c>
    </row>
    <row r="263" spans="3:3" x14ac:dyDescent="0.2">
      <c r="C263" s="4">
        <v>0</v>
      </c>
    </row>
    <row r="264" spans="3:3" x14ac:dyDescent="0.2">
      <c r="C264" s="4">
        <v>0</v>
      </c>
    </row>
    <row r="265" spans="3:3" x14ac:dyDescent="0.2">
      <c r="C265" s="4">
        <v>0</v>
      </c>
    </row>
    <row r="266" spans="3:3" x14ac:dyDescent="0.2">
      <c r="C266" s="4">
        <v>0</v>
      </c>
    </row>
    <row r="267" spans="3:3" x14ac:dyDescent="0.2">
      <c r="C267" s="4">
        <v>0</v>
      </c>
    </row>
    <row r="268" spans="3:3" x14ac:dyDescent="0.2">
      <c r="C268" s="4">
        <v>0</v>
      </c>
    </row>
    <row r="269" spans="3:3" x14ac:dyDescent="0.2">
      <c r="C269" s="4">
        <v>0</v>
      </c>
    </row>
    <row r="270" spans="3:3" x14ac:dyDescent="0.2">
      <c r="C270" s="4">
        <v>0</v>
      </c>
    </row>
    <row r="271" spans="3:3" x14ac:dyDescent="0.2">
      <c r="C271" s="4">
        <v>0</v>
      </c>
    </row>
    <row r="272" spans="3:3" x14ac:dyDescent="0.2">
      <c r="C272" s="4">
        <v>0</v>
      </c>
    </row>
    <row r="273" spans="3:3" x14ac:dyDescent="0.2">
      <c r="C273" s="4">
        <v>0</v>
      </c>
    </row>
    <row r="274" spans="3:3" x14ac:dyDescent="0.2">
      <c r="C274" s="4">
        <v>0</v>
      </c>
    </row>
    <row r="275" spans="3:3" x14ac:dyDescent="0.2">
      <c r="C275" s="4">
        <v>0</v>
      </c>
    </row>
    <row r="276" spans="3:3" x14ac:dyDescent="0.2">
      <c r="C276" s="4">
        <v>0</v>
      </c>
    </row>
    <row r="277" spans="3:3" x14ac:dyDescent="0.2">
      <c r="C277" s="4">
        <v>0</v>
      </c>
    </row>
    <row r="278" spans="3:3" x14ac:dyDescent="0.2">
      <c r="C278" s="4">
        <v>0</v>
      </c>
    </row>
    <row r="279" spans="3:3" x14ac:dyDescent="0.2">
      <c r="C279" s="4">
        <v>0</v>
      </c>
    </row>
    <row r="280" spans="3:3" x14ac:dyDescent="0.2">
      <c r="C280" s="4">
        <v>0</v>
      </c>
    </row>
    <row r="281" spans="3:3" x14ac:dyDescent="0.2">
      <c r="C281" s="4">
        <v>0</v>
      </c>
    </row>
    <row r="282" spans="3:3" x14ac:dyDescent="0.2">
      <c r="C282" s="4">
        <v>0</v>
      </c>
    </row>
    <row r="283" spans="3:3" x14ac:dyDescent="0.2">
      <c r="C283" s="4">
        <v>0</v>
      </c>
    </row>
    <row r="284" spans="3:3" x14ac:dyDescent="0.2">
      <c r="C284" s="4">
        <v>0</v>
      </c>
    </row>
    <row r="285" spans="3:3" x14ac:dyDescent="0.2">
      <c r="C285" s="4">
        <v>0</v>
      </c>
    </row>
    <row r="286" spans="3:3" x14ac:dyDescent="0.2">
      <c r="C286" s="4">
        <v>0</v>
      </c>
    </row>
    <row r="287" spans="3:3" x14ac:dyDescent="0.2">
      <c r="C287" s="4">
        <v>0</v>
      </c>
    </row>
    <row r="288" spans="3:3" x14ac:dyDescent="0.2">
      <c r="C288" s="4">
        <v>0</v>
      </c>
    </row>
    <row r="289" spans="3:3" x14ac:dyDescent="0.2">
      <c r="C289" s="4">
        <v>0</v>
      </c>
    </row>
    <row r="290" spans="3:3" x14ac:dyDescent="0.2">
      <c r="C290" s="4">
        <v>0</v>
      </c>
    </row>
    <row r="291" spans="3:3" x14ac:dyDescent="0.2">
      <c r="C291" s="4">
        <v>0</v>
      </c>
    </row>
    <row r="292" spans="3:3" x14ac:dyDescent="0.2">
      <c r="C292" s="4">
        <v>0</v>
      </c>
    </row>
    <row r="293" spans="3:3" x14ac:dyDescent="0.2">
      <c r="C293" s="4">
        <v>0</v>
      </c>
    </row>
    <row r="294" spans="3:3" x14ac:dyDescent="0.2">
      <c r="C294" s="4">
        <v>0</v>
      </c>
    </row>
    <row r="295" spans="3:3" x14ac:dyDescent="0.2">
      <c r="C295" s="4">
        <v>0</v>
      </c>
    </row>
    <row r="296" spans="3:3" x14ac:dyDescent="0.2">
      <c r="C296" s="4">
        <v>0</v>
      </c>
    </row>
    <row r="297" spans="3:3" x14ac:dyDescent="0.2">
      <c r="C297" s="4">
        <v>0</v>
      </c>
    </row>
    <row r="298" spans="3:3" x14ac:dyDescent="0.2">
      <c r="C298" s="4">
        <v>0</v>
      </c>
    </row>
    <row r="299" spans="3:3" x14ac:dyDescent="0.2">
      <c r="C299" s="4">
        <v>0</v>
      </c>
    </row>
    <row r="300" spans="3:3" x14ac:dyDescent="0.2">
      <c r="C300" s="4">
        <v>0</v>
      </c>
    </row>
    <row r="301" spans="3:3" x14ac:dyDescent="0.2">
      <c r="C301" s="4">
        <v>0</v>
      </c>
    </row>
    <row r="302" spans="3:3" x14ac:dyDescent="0.2">
      <c r="C302" s="4">
        <v>0</v>
      </c>
    </row>
    <row r="303" spans="3:3" x14ac:dyDescent="0.2">
      <c r="C303" s="4">
        <v>0</v>
      </c>
    </row>
    <row r="304" spans="3:3" x14ac:dyDescent="0.2">
      <c r="C304" s="4">
        <v>0</v>
      </c>
    </row>
    <row r="305" spans="3:3" x14ac:dyDescent="0.2">
      <c r="C305" s="4">
        <v>0</v>
      </c>
    </row>
    <row r="306" spans="3:3" x14ac:dyDescent="0.2">
      <c r="C306" s="4">
        <v>0</v>
      </c>
    </row>
    <row r="307" spans="3:3" x14ac:dyDescent="0.2">
      <c r="C307" s="4">
        <v>0</v>
      </c>
    </row>
    <row r="308" spans="3:3" x14ac:dyDescent="0.2">
      <c r="C308" s="4">
        <v>0</v>
      </c>
    </row>
    <row r="309" spans="3:3" x14ac:dyDescent="0.2">
      <c r="C309" s="4">
        <v>0</v>
      </c>
    </row>
    <row r="310" spans="3:3" x14ac:dyDescent="0.2">
      <c r="C310" s="4">
        <v>0</v>
      </c>
    </row>
    <row r="311" spans="3:3" x14ac:dyDescent="0.2">
      <c r="C311" s="4">
        <v>0</v>
      </c>
    </row>
    <row r="312" spans="3:3" x14ac:dyDescent="0.2">
      <c r="C312" s="4">
        <v>0</v>
      </c>
    </row>
    <row r="313" spans="3:3" x14ac:dyDescent="0.2">
      <c r="C313" s="4">
        <v>0</v>
      </c>
    </row>
    <row r="314" spans="3:3" x14ac:dyDescent="0.2">
      <c r="C314" s="4">
        <v>0</v>
      </c>
    </row>
    <row r="315" spans="3:3" x14ac:dyDescent="0.2">
      <c r="C315" s="4">
        <v>0</v>
      </c>
    </row>
    <row r="316" spans="3:3" x14ac:dyDescent="0.2">
      <c r="C316" s="4">
        <v>0</v>
      </c>
    </row>
    <row r="317" spans="3:3" x14ac:dyDescent="0.2">
      <c r="C317" s="4">
        <v>0</v>
      </c>
    </row>
    <row r="318" spans="3:3" x14ac:dyDescent="0.2">
      <c r="C318" s="4">
        <v>0</v>
      </c>
    </row>
    <row r="319" spans="3:3" x14ac:dyDescent="0.2">
      <c r="C319" s="4">
        <v>0</v>
      </c>
    </row>
    <row r="320" spans="3:3" x14ac:dyDescent="0.2">
      <c r="C320" s="4">
        <v>0</v>
      </c>
    </row>
    <row r="321" spans="3:3" x14ac:dyDescent="0.2">
      <c r="C321" s="4">
        <v>0</v>
      </c>
    </row>
    <row r="322" spans="3:3" x14ac:dyDescent="0.2">
      <c r="C322" s="4">
        <v>0</v>
      </c>
    </row>
    <row r="323" spans="3:3" x14ac:dyDescent="0.2">
      <c r="C323" s="4">
        <v>0</v>
      </c>
    </row>
    <row r="324" spans="3:3" x14ac:dyDescent="0.2">
      <c r="C324" s="4">
        <v>0</v>
      </c>
    </row>
    <row r="325" spans="3:3" x14ac:dyDescent="0.2">
      <c r="C325" s="4">
        <v>0</v>
      </c>
    </row>
    <row r="326" spans="3:3" x14ac:dyDescent="0.2">
      <c r="C326" s="4">
        <v>0</v>
      </c>
    </row>
    <row r="327" spans="3:3" x14ac:dyDescent="0.2">
      <c r="C327" s="4">
        <v>0</v>
      </c>
    </row>
    <row r="328" spans="3:3" x14ac:dyDescent="0.2">
      <c r="C328" s="4">
        <v>0</v>
      </c>
    </row>
    <row r="329" spans="3:3" x14ac:dyDescent="0.2">
      <c r="C329" s="4">
        <v>0</v>
      </c>
    </row>
    <row r="330" spans="3:3" x14ac:dyDescent="0.2">
      <c r="C330" s="4">
        <v>0</v>
      </c>
    </row>
    <row r="331" spans="3:3" x14ac:dyDescent="0.2">
      <c r="C331" s="4">
        <v>0</v>
      </c>
    </row>
    <row r="332" spans="3:3" x14ac:dyDescent="0.2">
      <c r="C332" s="4">
        <v>0</v>
      </c>
    </row>
    <row r="333" spans="3:3" x14ac:dyDescent="0.2">
      <c r="C333" s="4">
        <v>0</v>
      </c>
    </row>
    <row r="334" spans="3:3" x14ac:dyDescent="0.2">
      <c r="C334" s="4">
        <v>0</v>
      </c>
    </row>
    <row r="335" spans="3:3" x14ac:dyDescent="0.2">
      <c r="C335" s="4">
        <v>0</v>
      </c>
    </row>
    <row r="336" spans="3:3" x14ac:dyDescent="0.2">
      <c r="C336" s="4">
        <v>0</v>
      </c>
    </row>
    <row r="337" spans="3:3" x14ac:dyDescent="0.2">
      <c r="C337" s="4">
        <v>0</v>
      </c>
    </row>
    <row r="338" spans="3:3" x14ac:dyDescent="0.2">
      <c r="C338" s="4">
        <v>0</v>
      </c>
    </row>
    <row r="339" spans="3:3" x14ac:dyDescent="0.2">
      <c r="C339" s="4">
        <v>0</v>
      </c>
    </row>
    <row r="340" spans="3:3" x14ac:dyDescent="0.2">
      <c r="C340" s="4">
        <v>0</v>
      </c>
    </row>
    <row r="341" spans="3:3" x14ac:dyDescent="0.2">
      <c r="C341" s="4">
        <v>0</v>
      </c>
    </row>
    <row r="342" spans="3:3" x14ac:dyDescent="0.2">
      <c r="C342" s="4">
        <v>0</v>
      </c>
    </row>
    <row r="343" spans="3:3" x14ac:dyDescent="0.2">
      <c r="C343" s="4">
        <v>0</v>
      </c>
    </row>
    <row r="344" spans="3:3" x14ac:dyDescent="0.2">
      <c r="C344" s="4">
        <v>0</v>
      </c>
    </row>
    <row r="345" spans="3:3" x14ac:dyDescent="0.2">
      <c r="C345" s="4">
        <v>0</v>
      </c>
    </row>
    <row r="346" spans="3:3" x14ac:dyDescent="0.2">
      <c r="C346" s="4">
        <v>0</v>
      </c>
    </row>
  </sheetData>
  <conditionalFormatting sqref="B126">
    <cfRule type="top10" dxfId="0" priority="1" rank="10"/>
  </conditionalFormatting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2020-01-07T17:31:44Z</dcterms:created>
  <dcterms:modified xsi:type="dcterms:W3CDTF">2020-03-15T15:51:08Z</dcterms:modified>
</cp:coreProperties>
</file>